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Viviana Ceballos\Consulta\"/>
    </mc:Choice>
  </mc:AlternateContent>
  <bookViews>
    <workbookView xWindow="0" yWindow="0" windowWidth="20490" windowHeight="7755"/>
  </bookViews>
  <sheets>
    <sheet name="Buscador" sheetId="1" r:id="rId1"/>
    <sheet name="Matriz Pólizas" sheetId="2" state="hidden" r:id="rId2"/>
    <sheet name="Póliza Cyber" sheetId="3" state="hidden" r:id="rId3"/>
    <sheet name="Datos" sheetId="4" state="hidden" r:id="rId4"/>
  </sheets>
  <calcPr calcId="152511"/>
</workbook>
</file>

<file path=xl/calcChain.xml><?xml version="1.0" encoding="utf-8"?>
<calcChain xmlns="http://schemas.openxmlformats.org/spreadsheetml/2006/main">
  <c r="B27" i="2" l="1"/>
  <c r="B26" i="2"/>
  <c r="B25" i="2"/>
  <c r="B24" i="2"/>
  <c r="B23" i="2"/>
  <c r="B21" i="2"/>
  <c r="B20" i="2"/>
  <c r="B19" i="2"/>
  <c r="B18" i="2"/>
  <c r="A39" i="1"/>
  <c r="A38" i="1"/>
  <c r="J38" i="1" s="1"/>
  <c r="N38" i="1" s="1"/>
  <c r="A37" i="1"/>
  <c r="A36" i="1"/>
  <c r="A33" i="1"/>
  <c r="J33" i="1" s="1"/>
  <c r="K33" i="1" s="1"/>
  <c r="A32" i="1"/>
  <c r="A31" i="1"/>
  <c r="J31" i="1" s="1"/>
  <c r="N31" i="1" s="1"/>
  <c r="A30" i="1"/>
  <c r="A29" i="1"/>
  <c r="J29" i="1" s="1"/>
  <c r="N29" i="1" s="1"/>
  <c r="A28" i="1"/>
  <c r="A27" i="1"/>
  <c r="J27" i="1" s="1"/>
  <c r="N27" i="1" s="1"/>
  <c r="A26" i="1"/>
  <c r="A25" i="1"/>
  <c r="A24" i="1"/>
  <c r="J24" i="1" s="1"/>
  <c r="N24" i="1" s="1"/>
  <c r="A23" i="1"/>
  <c r="A22" i="1"/>
  <c r="J22" i="1" s="1"/>
  <c r="N22" i="1" s="1"/>
  <c r="A21" i="1"/>
  <c r="A20" i="1"/>
  <c r="J20" i="1" s="1"/>
  <c r="N20" i="1" s="1"/>
  <c r="A19" i="1"/>
  <c r="A18" i="1"/>
  <c r="J18" i="1" s="1"/>
  <c r="N18" i="1" s="1"/>
  <c r="A17" i="1"/>
  <c r="A16" i="1"/>
  <c r="J16" i="1" s="1"/>
  <c r="N16" i="1" s="1"/>
  <c r="A15" i="1"/>
  <c r="A14" i="1"/>
  <c r="J14" i="1" s="1"/>
  <c r="N14" i="1" s="1"/>
  <c r="A13" i="1"/>
  <c r="A12" i="1"/>
  <c r="J12" i="1" s="1"/>
  <c r="N12" i="1" s="1"/>
  <c r="N11" i="1"/>
  <c r="A11" i="1"/>
  <c r="A10" i="1"/>
  <c r="J10" i="1" s="1"/>
  <c r="N10" i="1" s="1"/>
  <c r="N9" i="1"/>
  <c r="A9" i="1"/>
  <c r="A8" i="1"/>
  <c r="N7" i="1"/>
  <c r="A7" i="1"/>
  <c r="A6" i="1"/>
  <c r="H6" i="1" s="1"/>
  <c r="N6" i="1" s="1"/>
  <c r="N33" i="1" l="1"/>
  <c r="J8" i="1" s="1"/>
  <c r="K8" i="1" l="1"/>
  <c r="N8" i="1"/>
</calcChain>
</file>

<file path=xl/sharedStrings.xml><?xml version="1.0" encoding="utf-8"?>
<sst xmlns="http://schemas.openxmlformats.org/spreadsheetml/2006/main" count="598" uniqueCount="112">
  <si>
    <t>Lineamientos de seguridad para aplicabilidad de póliza Cyber</t>
  </si>
  <si>
    <t>Concepto</t>
  </si>
  <si>
    <t>Transporte de Valores</t>
  </si>
  <si>
    <t>Custodia de Garantias</t>
  </si>
  <si>
    <t>Canje</t>
  </si>
  <si>
    <t xml:space="preserve">Casas de Cobranza </t>
  </si>
  <si>
    <t>Cobranza Juridica</t>
  </si>
  <si>
    <t>Courrier entrega de Productos a clientes</t>
  </si>
  <si>
    <t>Desarrollo de Software</t>
  </si>
  <si>
    <t>Soporte y Mantenimiento de Software y Hardware</t>
  </si>
  <si>
    <t>Aseo y Cafeteria</t>
  </si>
  <si>
    <t>Vigilancia</t>
  </si>
  <si>
    <t>Servicio al Cliente y Venta de Productos (No Presencial)</t>
  </si>
  <si>
    <t>Central de Monitoreo</t>
  </si>
  <si>
    <t>Fuerzas Externas de Ventas</t>
  </si>
  <si>
    <t xml:space="preserve">Servicio al Cliente y Venta de Productos (Presencial) </t>
  </si>
  <si>
    <t>Mantenimiento de Obras Civiles</t>
  </si>
  <si>
    <t xml:space="preserve">Compraventa de Equipos </t>
  </si>
  <si>
    <t>Compraventa de Muebles y Enseres</t>
  </si>
  <si>
    <t>Publicidad</t>
  </si>
  <si>
    <t>Eventos</t>
  </si>
  <si>
    <t>Enlaces de Comunicación</t>
  </si>
  <si>
    <t xml:space="preserve">Cableado Estructurado de Redes de Comunicación. </t>
  </si>
  <si>
    <t>Útiles y Papelería</t>
  </si>
  <si>
    <t>Investigaciones de Mercado</t>
  </si>
  <si>
    <t>Consultorias</t>
  </si>
  <si>
    <t>Autorización / Procesamiento de Transacciones</t>
  </si>
  <si>
    <t xml:space="preserve">PCI </t>
  </si>
  <si>
    <t>Recaudos, pagos, corresponsales</t>
  </si>
  <si>
    <t>Pasarelas de Pagos</t>
  </si>
  <si>
    <t xml:space="preserve">Entrega de Documentación </t>
  </si>
  <si>
    <t xml:space="preserve">Números de Tarjeta de Crédito </t>
  </si>
  <si>
    <t xml:space="preserve">Habeas Data </t>
  </si>
  <si>
    <t>Datos de producto</t>
  </si>
  <si>
    <t>Cumplimiento</t>
  </si>
  <si>
    <t>X</t>
  </si>
  <si>
    <t xml:space="preserve">Matriz de Pólizas </t>
  </si>
  <si>
    <t xml:space="preserve"> X</t>
  </si>
  <si>
    <t>Nombre del cliente</t>
  </si>
  <si>
    <t>Datos Transaccionales</t>
  </si>
  <si>
    <t xml:space="preserve"> </t>
  </si>
  <si>
    <t>Salarios, Prestaciones e Indemnizaciones</t>
  </si>
  <si>
    <t>ALERTAS</t>
  </si>
  <si>
    <t>Fecha de Vencimiento</t>
  </si>
  <si>
    <t xml:space="preserve">Novedades o requerimientos por el servicio </t>
  </si>
  <si>
    <t>Información de extractos de productos.</t>
  </si>
  <si>
    <t>Estabilidad de la obra (Depende del tamaño de la obra)</t>
  </si>
  <si>
    <t>CVV</t>
  </si>
  <si>
    <t xml:space="preserve">Información Confidencial </t>
  </si>
  <si>
    <t>Código fuente</t>
  </si>
  <si>
    <t xml:space="preserve">Calidad Correcto Funcionamiento de los Equipos </t>
  </si>
  <si>
    <t>PIN (clave)</t>
  </si>
  <si>
    <t>Estrategias de Negocio</t>
  </si>
  <si>
    <t>Ley 1581</t>
  </si>
  <si>
    <t>Datos de Contacto</t>
  </si>
  <si>
    <t>Diseño de productos</t>
  </si>
  <si>
    <t xml:space="preserve">Calidad del Servicio </t>
  </si>
  <si>
    <t>Información relacionada con salud</t>
  </si>
  <si>
    <t>Datos estadísticos para toma de decisiones</t>
  </si>
  <si>
    <t xml:space="preserve">Tipo de Servicio </t>
  </si>
  <si>
    <t>Datos Biométricos</t>
  </si>
  <si>
    <t>Análisis y mapas de riesgos</t>
  </si>
  <si>
    <t>Datos de geolocalización</t>
  </si>
  <si>
    <t>Responsabilidad Civil Extracontractual (Predios Labores y Operaciones)</t>
  </si>
  <si>
    <t>Estadísticas de fraude, incidentes.</t>
  </si>
  <si>
    <t>Orientación sexual, política, religiosa, filosófica</t>
  </si>
  <si>
    <t>Información contractual</t>
  </si>
  <si>
    <t>Pertenencia a sindicatos, organizaciones sociales</t>
  </si>
  <si>
    <t>Know How del Negocio</t>
  </si>
  <si>
    <t>Responsabilidad Profesional y/o Errores y Omisiones</t>
  </si>
  <si>
    <t>Infidelidad Riesgo Financiero/Manejo</t>
  </si>
  <si>
    <t>POLIZAS 
PRECONTRACTUALES</t>
  </si>
  <si>
    <t>Póliza no pertenece al Programa de Grandes Beneficiarios</t>
  </si>
  <si>
    <t>Seriedad de la Oferta</t>
  </si>
  <si>
    <t>Cyber</t>
  </si>
  <si>
    <t>Aplica para procesos de invitación a cotizar (RFP)</t>
  </si>
  <si>
    <t>No. Columna</t>
  </si>
  <si>
    <t xml:space="preserve">Cobranza Juridica </t>
  </si>
  <si>
    <t>Particulares por el servicio</t>
  </si>
  <si>
    <t>POLIZAS CONTRACTUALES</t>
  </si>
  <si>
    <t>Póliza Obligatoria Grandes Beneficiarios</t>
  </si>
  <si>
    <t>Transporte de Valores (Cobertura IRF)</t>
  </si>
  <si>
    <t>Incendio y Terremoto</t>
  </si>
  <si>
    <t xml:space="preserve">Requiere póliza de Salarios, Prestaciones e Indemnizaciones en caso que el desarrollo se realice en instalaciones del Banco </t>
  </si>
  <si>
    <t>Informar al área de Seguros Bancarios</t>
  </si>
  <si>
    <t>Aplica Póliza= X</t>
  </si>
  <si>
    <t>Si se agrega un nuevo servicio se debe agregar a la hoja "Matriz Pólizas" y " Datos"</t>
  </si>
  <si>
    <t>Vacíos = "Espacio"</t>
  </si>
  <si>
    <t>Servicio al Cliente y Venta de Productos (Presencial)</t>
  </si>
  <si>
    <t>Buen manejo del anticipo</t>
  </si>
  <si>
    <t>Aplica solo para contratos con Anticipo</t>
  </si>
  <si>
    <t>Devolución del pago anticipado</t>
  </si>
  <si>
    <t>Novedades o requerimientos por el servicio</t>
  </si>
  <si>
    <t>POLIZAS GLOBALES</t>
  </si>
  <si>
    <t>Póliza Obligatoria no pertenece a la Póliza de Grandes Beneficiarios</t>
  </si>
  <si>
    <t>Cualquier proveedor que en sus instalaciones e infraestructura tecnológica procese, almacene, transmita o transfiera información del Banco y o sus clientes y que esté relacionada con cualquiera de los siguientes tipos y /o categorías de información requiere póliza cyber</t>
  </si>
  <si>
    <t>PARTICULARES</t>
  </si>
  <si>
    <t xml:space="preserve">Licenciamiento </t>
  </si>
  <si>
    <t>Licenciamiento</t>
  </si>
  <si>
    <t xml:space="preserve">Software as a Service sin entrega de datos </t>
  </si>
  <si>
    <t xml:space="preserve">Software as a Service con entrega de datos </t>
  </si>
  <si>
    <t>Software as a Service sin entrega de datos</t>
  </si>
  <si>
    <t>Software as a Service con entrega de datos</t>
  </si>
  <si>
    <t>Servicios de Operación sin entrega de datos</t>
  </si>
  <si>
    <t>Servicios de Operación con entrega de datos</t>
  </si>
  <si>
    <t>Gimnasios y/o actividades deportivas</t>
  </si>
  <si>
    <t xml:space="preserve">Servicios Médicos </t>
  </si>
  <si>
    <t>Calificadoras de Riesgo/Gerencia de Inversionistas</t>
  </si>
  <si>
    <t>Plataformas Educativas</t>
  </si>
  <si>
    <t xml:space="preserve">  </t>
  </si>
  <si>
    <t xml:space="preserve">Obra Civil </t>
  </si>
  <si>
    <t>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</si>
</sst>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Arial"/>
    </font>
    <font>
      <sz val="11"/>
      <color theme="1"/>
      <name val="Calibri"/>
    </font>
    <font>
      <sz val="11"/>
      <color rgb="FFD9D9D9"/>
      <name val="Calibri"/>
    </font>
    <font>
      <b/>
      <sz val="18"/>
      <color rgb="FF980000"/>
      <name val="Calibri"/>
    </font>
    <font>
      <b/>
      <sz val="36"/>
      <color rgb="FFFFFFFF"/>
      <name val="Calibri"/>
    </font>
    <font>
      <b/>
      <sz val="24"/>
      <color rgb="FFFFFFFF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name val="Arial"/>
    </font>
    <font>
      <b/>
      <sz val="14"/>
      <color theme="1"/>
      <name val="Calibri"/>
    </font>
    <font>
      <b/>
      <sz val="10"/>
      <color theme="1"/>
      <name val="Arial"/>
    </font>
    <font>
      <sz val="11"/>
      <color rgb="FF000000"/>
      <name val="Calibri"/>
    </font>
    <font>
      <sz val="12"/>
      <color rgb="FF000000"/>
      <name val="Arial"/>
    </font>
    <font>
      <sz val="11"/>
      <color rgb="FFD9D9D9"/>
      <name val="Arial"/>
    </font>
    <font>
      <b/>
      <sz val="11"/>
      <color rgb="FFFFFFFF"/>
      <name val="Arial"/>
    </font>
    <font>
      <b/>
      <sz val="11"/>
      <color theme="1"/>
      <name val="Arial"/>
    </font>
    <font>
      <b/>
      <sz val="12"/>
      <color rgb="FF000000"/>
      <name val="Arial"/>
    </font>
    <font>
      <b/>
      <sz val="12"/>
      <color rgb="FFFFFFFF"/>
      <name val="Arial"/>
    </font>
    <font>
      <b/>
      <sz val="12"/>
      <color theme="1"/>
      <name val="Calibri"/>
    </font>
    <font>
      <b/>
      <sz val="11"/>
      <color rgb="FF000000"/>
      <name val="Arial"/>
    </font>
    <font>
      <b/>
      <sz val="11"/>
      <color theme="0"/>
      <name val="Calibri"/>
    </font>
    <font>
      <b/>
      <sz val="10"/>
      <color rgb="FF000000"/>
      <name val="Arial"/>
    </font>
    <font>
      <i/>
      <sz val="11"/>
      <color theme="1"/>
      <name val="Arial"/>
    </font>
    <font>
      <b/>
      <i/>
      <u/>
      <sz val="11"/>
      <color rgb="FF000000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BDBDBD"/>
        <bgColor rgb="FFBDBDBD"/>
      </patternFill>
    </fill>
    <fill>
      <patternFill patternType="solid">
        <fgColor rgb="FF434343"/>
        <bgColor rgb="FF434343"/>
      </patternFill>
    </fill>
    <fill>
      <patternFill patternType="solid">
        <fgColor rgb="FF980000"/>
        <bgColor rgb="FF980000"/>
      </patternFill>
    </fill>
    <fill>
      <patternFill patternType="solid">
        <fgColor rgb="FFFFFFFF"/>
        <bgColor rgb="FFFFFFFF"/>
      </patternFill>
    </fill>
    <fill>
      <patternFill patternType="solid">
        <fgColor rgb="FFE6B8AF"/>
        <bgColor rgb="FFE6B8AF"/>
      </patternFill>
    </fill>
    <fill>
      <patternFill patternType="solid">
        <fgColor rgb="FFF4CCCC"/>
        <bgColor rgb="FFF4CCCC"/>
      </patternFill>
    </fill>
    <fill>
      <patternFill patternType="solid">
        <fgColor rgb="FFF3F3F3"/>
        <bgColor rgb="FFF3F3F3"/>
      </patternFill>
    </fill>
    <fill>
      <patternFill patternType="solid">
        <fgColor rgb="FFCC0000"/>
        <bgColor rgb="FFCC0000"/>
      </patternFill>
    </fill>
    <fill>
      <patternFill patternType="solid">
        <fgColor rgb="FFDD7E6B"/>
        <bgColor rgb="FFDD7E6B"/>
      </patternFill>
    </fill>
    <fill>
      <patternFill patternType="solid">
        <fgColor rgb="FFEA9999"/>
        <bgColor rgb="FFEA9999"/>
      </patternFill>
    </fill>
    <fill>
      <patternFill patternType="solid">
        <fgColor rgb="FFC00000"/>
        <bgColor rgb="FFC00000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E06666"/>
        <bgColor rgb="FFE06666"/>
      </patternFill>
    </fill>
    <fill>
      <patternFill patternType="solid">
        <fgColor rgb="FF999999"/>
        <bgColor rgb="FF999999"/>
      </patternFill>
    </fill>
    <fill>
      <patternFill patternType="solid">
        <fgColor rgb="FFFF0000"/>
        <bgColor rgb="FFFF000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595959"/>
      </left>
      <right/>
      <top style="medium">
        <color rgb="FF595959"/>
      </top>
      <bottom style="medium">
        <color rgb="FF595959"/>
      </bottom>
      <diagonal/>
    </border>
    <border>
      <left/>
      <right/>
      <top style="medium">
        <color rgb="FF595959"/>
      </top>
      <bottom style="medium">
        <color rgb="FF595959"/>
      </bottom>
      <diagonal/>
    </border>
    <border>
      <left/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/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0" xfId="0" applyFont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6" fillId="0" borderId="3" xfId="0" applyFont="1" applyBorder="1"/>
    <xf numFmtId="0" fontId="7" fillId="0" borderId="3" xfId="0" applyFont="1" applyBorder="1"/>
    <xf numFmtId="0" fontId="1" fillId="6" borderId="1" xfId="0" applyFont="1" applyFill="1" applyBorder="1"/>
    <xf numFmtId="0" fontId="9" fillId="2" borderId="1" xfId="0" applyFont="1" applyFill="1" applyBorder="1" applyAlignment="1">
      <alignment horizontal="center"/>
    </xf>
    <xf numFmtId="0" fontId="0" fillId="0" borderId="7" xfId="0" applyFont="1" applyBorder="1" applyAlignment="1">
      <alignment vertical="center"/>
    </xf>
    <xf numFmtId="0" fontId="6" fillId="0" borderId="0" xfId="0" applyFont="1"/>
    <xf numFmtId="0" fontId="1" fillId="8" borderId="3" xfId="0" applyFont="1" applyFill="1" applyBorder="1"/>
    <xf numFmtId="0" fontId="11" fillId="0" borderId="3" xfId="0" applyFont="1" applyBorder="1"/>
    <xf numFmtId="0" fontId="12" fillId="2" borderId="1" xfId="0" applyFont="1" applyFill="1" applyBorder="1"/>
    <xf numFmtId="0" fontId="1" fillId="0" borderId="0" xfId="0" applyFont="1" applyAlignment="1">
      <alignment vertical="center"/>
    </xf>
    <xf numFmtId="0" fontId="1" fillId="9" borderId="1" xfId="0" applyFont="1" applyFill="1" applyBorder="1" applyAlignment="1">
      <alignment vertical="center"/>
    </xf>
    <xf numFmtId="0" fontId="1" fillId="9" borderId="1" xfId="0" applyFont="1" applyFill="1" applyBorder="1"/>
    <xf numFmtId="0" fontId="11" fillId="0" borderId="0" xfId="0" applyFont="1"/>
    <xf numFmtId="0" fontId="13" fillId="0" borderId="0" xfId="0" applyFont="1"/>
    <xf numFmtId="0" fontId="14" fillId="10" borderId="0" xfId="0" applyFont="1" applyFill="1" applyAlignment="1">
      <alignment horizontal="center" vertical="center" wrapText="1"/>
    </xf>
    <xf numFmtId="0" fontId="14" fillId="10" borderId="9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12" borderId="3" xfId="0" applyFont="1" applyFill="1" applyBorder="1"/>
    <xf numFmtId="0" fontId="0" fillId="6" borderId="1" xfId="0" applyFont="1" applyFill="1" applyBorder="1" applyAlignment="1">
      <alignment vertical="center"/>
    </xf>
    <xf numFmtId="0" fontId="17" fillId="10" borderId="16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vertical="center"/>
    </xf>
    <xf numFmtId="0" fontId="0" fillId="9" borderId="1" xfId="0" applyFont="1" applyFill="1" applyBorder="1" applyAlignment="1">
      <alignment horizontal="center" vertical="center"/>
    </xf>
    <xf numFmtId="0" fontId="19" fillId="8" borderId="0" xfId="0" applyFont="1" applyFill="1" applyAlignment="1">
      <alignment horizontal="center" vertical="center" wrapText="1"/>
    </xf>
    <xf numFmtId="0" fontId="11" fillId="12" borderId="3" xfId="0" applyFont="1" applyFill="1" applyBorder="1"/>
    <xf numFmtId="0" fontId="19" fillId="8" borderId="1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/>
    </xf>
    <xf numFmtId="0" fontId="20" fillId="13" borderId="21" xfId="0" applyFont="1" applyFill="1" applyBorder="1"/>
    <xf numFmtId="0" fontId="11" fillId="0" borderId="21" xfId="0" applyFont="1" applyBorder="1"/>
    <xf numFmtId="0" fontId="15" fillId="12" borderId="0" xfId="0" applyFont="1" applyFill="1" applyAlignment="1">
      <alignment horizontal="center" vertical="center" wrapText="1"/>
    </xf>
    <xf numFmtId="0" fontId="1" fillId="0" borderId="21" xfId="0" applyFont="1" applyBorder="1"/>
    <xf numFmtId="0" fontId="1" fillId="14" borderId="3" xfId="0" applyFont="1" applyFill="1" applyBorder="1"/>
    <xf numFmtId="0" fontId="15" fillId="7" borderId="2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" fillId="14" borderId="23" xfId="0" applyFont="1" applyFill="1" applyBorder="1"/>
    <xf numFmtId="0" fontId="15" fillId="6" borderId="22" xfId="0" applyFont="1" applyFill="1" applyBorder="1" applyAlignment="1">
      <alignment horizontal="center" vertical="center"/>
    </xf>
    <xf numFmtId="0" fontId="1" fillId="15" borderId="1" xfId="0" applyFont="1" applyFill="1" applyBorder="1"/>
    <xf numFmtId="0" fontId="1" fillId="8" borderId="1" xfId="0" applyFont="1" applyFill="1" applyBorder="1"/>
    <xf numFmtId="0" fontId="1" fillId="12" borderId="1" xfId="0" applyFont="1" applyFill="1" applyBorder="1"/>
    <xf numFmtId="0" fontId="11" fillId="12" borderId="1" xfId="0" applyFont="1" applyFill="1" applyBorder="1"/>
    <xf numFmtId="0" fontId="1" fillId="14" borderId="1" xfId="0" applyFont="1" applyFill="1" applyBorder="1"/>
    <xf numFmtId="0" fontId="15" fillId="16" borderId="0" xfId="0" applyFont="1" applyFill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14" fillId="17" borderId="0" xfId="0" applyFont="1" applyFill="1" applyAlignment="1">
      <alignment horizontal="center" vertical="center" wrapText="1"/>
    </xf>
    <xf numFmtId="0" fontId="14" fillId="10" borderId="0" xfId="0" applyFont="1" applyFill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1" fillId="0" borderId="30" xfId="0" applyFont="1" applyFill="1" applyBorder="1" applyAlignment="1"/>
    <xf numFmtId="0" fontId="24" fillId="0" borderId="21" xfId="0" applyFont="1" applyBorder="1"/>
    <xf numFmtId="0" fontId="25" fillId="0" borderId="3" xfId="0" applyFont="1" applyBorder="1"/>
    <xf numFmtId="0" fontId="25" fillId="0" borderId="30" xfId="0" applyFont="1" applyFill="1" applyBorder="1" applyAlignment="1"/>
    <xf numFmtId="0" fontId="4" fillId="4" borderId="2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16" fillId="6" borderId="13" xfId="0" applyFont="1" applyFill="1" applyBorder="1" applyAlignment="1">
      <alignment horizontal="center" vertical="center"/>
    </xf>
    <xf numFmtId="0" fontId="8" fillId="0" borderId="14" xfId="0" applyFont="1" applyBorder="1"/>
    <xf numFmtId="0" fontId="8" fillId="0" borderId="15" xfId="0" applyFont="1" applyBorder="1"/>
    <xf numFmtId="0" fontId="6" fillId="8" borderId="19" xfId="0" applyFont="1" applyFill="1" applyBorder="1" applyAlignment="1">
      <alignment vertical="center" wrapText="1"/>
    </xf>
    <xf numFmtId="0" fontId="8" fillId="0" borderId="20" xfId="0" applyFont="1" applyBorder="1"/>
    <xf numFmtId="0" fontId="15" fillId="12" borderId="6" xfId="0" applyFont="1" applyFill="1" applyBorder="1" applyAlignment="1">
      <alignment horizontal="center" vertical="center" wrapText="1"/>
    </xf>
    <xf numFmtId="0" fontId="8" fillId="0" borderId="8" xfId="0" applyFont="1" applyBorder="1"/>
    <xf numFmtId="0" fontId="8" fillId="0" borderId="11" xfId="0" applyFont="1" applyBorder="1"/>
    <xf numFmtId="0" fontId="6" fillId="12" borderId="19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6" fillId="9" borderId="19" xfId="0" applyFont="1" applyFill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8" fillId="0" borderId="25" xfId="0" applyFont="1" applyBorder="1"/>
    <xf numFmtId="0" fontId="8" fillId="0" borderId="26" xfId="0" applyFont="1" applyBorder="1"/>
    <xf numFmtId="0" fontId="14" fillId="17" borderId="27" xfId="0" applyFont="1" applyFill="1" applyBorder="1" applyAlignment="1">
      <alignment horizontal="center" vertical="center" wrapText="1"/>
    </xf>
    <xf numFmtId="0" fontId="8" fillId="0" borderId="28" xfId="0" applyFont="1" applyBorder="1"/>
    <xf numFmtId="0" fontId="8" fillId="0" borderId="29" xfId="0" applyFont="1" applyBorder="1"/>
    <xf numFmtId="0" fontId="15" fillId="18" borderId="27" xfId="0" applyFont="1" applyFill="1" applyBorder="1" applyAlignment="1">
      <alignment horizontal="center" vertical="center"/>
    </xf>
    <xf numFmtId="0" fontId="15" fillId="16" borderId="6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FEFEF"/>
          <bgColor rgb="FFEFEFEF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E6DD"/>
          <bgColor rgb="FFFFE6DD"/>
        </patternFill>
      </fill>
    </dxf>
  </dxfs>
  <tableStyles count="1">
    <tableStyle name="Buscador-style" pivot="0" count="2"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395960" cy="172402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395960" cy="17240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1828800</xdr:colOff>
      <xdr:row>3</xdr:row>
      <xdr:rowOff>448260</xdr:rowOff>
    </xdr:from>
    <xdr:ext cx="238125" cy="819150"/>
    <xdr:pic>
      <xdr:nvPicPr>
        <xdr:cNvPr id="3" name="image2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27244" y="1604867"/>
          <a:ext cx="238125" cy="8191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59055</xdr:colOff>
      <xdr:row>25</xdr:row>
      <xdr:rowOff>5715</xdr:rowOff>
    </xdr:from>
    <xdr:ext cx="436245" cy="1809750"/>
    <xdr:pic>
      <xdr:nvPicPr>
        <xdr:cNvPr id="4" name="image3.png" title="Imagen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7655" y="5233035"/>
          <a:ext cx="436245" cy="180975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1768928</xdr:colOff>
      <xdr:row>2</xdr:row>
      <xdr:rowOff>155511</xdr:rowOff>
    </xdr:from>
    <xdr:to>
      <xdr:col>12</xdr:col>
      <xdr:colOff>126352</xdr:colOff>
      <xdr:row>3</xdr:row>
      <xdr:rowOff>369337</xdr:rowOff>
    </xdr:to>
    <xdr:sp macro="" textlink="">
      <xdr:nvSpPr>
        <xdr:cNvPr id="6" name="CuadroTexto 5"/>
        <xdr:cNvSpPr txBox="1"/>
      </xdr:nvSpPr>
      <xdr:spPr>
        <a:xfrm>
          <a:off x="11867372" y="767832"/>
          <a:ext cx="291582" cy="75811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s-CO" sz="800">
              <a:latin typeface="Arial Narrow" panose="020B0606020202030204" pitchFamily="34" charset="0"/>
            </a:rPr>
            <a:t>Vs 22042024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_1" displayName="Table_1" ref="C6:F6" headerRowCount="0">
  <tableColumns count="4">
    <tableColumn id="1" name="Column1"/>
    <tableColumn id="2" name="Column2"/>
    <tableColumn id="3" name="Column3"/>
    <tableColumn id="4" name="Column4"/>
  </tableColumns>
  <tableStyleInfo name="Buscador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2"/>
  <sheetViews>
    <sheetView showGridLines="0" tabSelected="1" topLeftCell="B1" zoomScale="98" zoomScaleNormal="98" workbookViewId="0">
      <selection activeCell="L18" sqref="L18"/>
    </sheetView>
  </sheetViews>
  <sheetFormatPr baseColWidth="10" defaultColWidth="12.625" defaultRowHeight="15" customHeight="1" x14ac:dyDescent="0.2"/>
  <cols>
    <col min="1" max="1" width="13.375" hidden="1" customWidth="1"/>
    <col min="2" max="2" width="3" customWidth="1"/>
    <col min="3" max="3" width="9.5" customWidth="1"/>
    <col min="4" max="4" width="21.375" customWidth="1"/>
    <col min="5" max="5" width="1.625" customWidth="1"/>
    <col min="6" max="6" width="18.25" customWidth="1"/>
    <col min="7" max="7" width="1.625" customWidth="1"/>
    <col min="8" max="8" width="58.875" customWidth="1"/>
    <col min="9" max="9" width="2.5" customWidth="1"/>
    <col min="10" max="10" width="6.125" customWidth="1"/>
    <col min="11" max="11" width="9.375" customWidth="1"/>
    <col min="12" max="12" width="25.375" customWidth="1"/>
    <col min="13" max="13" width="2.625" customWidth="1"/>
    <col min="14" max="14" width="9.375" hidden="1" customWidth="1"/>
    <col min="15" max="27" width="10.625" customWidth="1"/>
  </cols>
  <sheetData>
    <row r="1" spans="1:14" ht="5.25" customHeight="1" x14ac:dyDescent="0.35">
      <c r="A1" s="2"/>
      <c r="B1" s="3"/>
      <c r="C1" s="4"/>
      <c r="D1" s="4"/>
      <c r="E1" s="4"/>
      <c r="F1" s="4"/>
      <c r="G1" s="4"/>
      <c r="H1" s="4"/>
      <c r="I1" s="6"/>
      <c r="J1" s="6"/>
      <c r="K1" s="6"/>
      <c r="L1" s="7"/>
      <c r="M1" s="7"/>
      <c r="N1" s="8"/>
    </row>
    <row r="2" spans="1:14" ht="42.75" customHeight="1" x14ac:dyDescent="0.25">
      <c r="A2" s="2"/>
      <c r="B2" s="3"/>
      <c r="C2" s="9"/>
      <c r="D2" s="9"/>
      <c r="E2" s="9"/>
      <c r="F2" s="9"/>
      <c r="G2" s="9"/>
      <c r="H2" s="9"/>
      <c r="I2" s="9"/>
      <c r="J2" s="9"/>
      <c r="K2" s="9"/>
      <c r="L2" s="9"/>
      <c r="M2" s="12"/>
      <c r="N2" s="8"/>
    </row>
    <row r="3" spans="1:14" ht="42.75" customHeight="1" x14ac:dyDescent="0.25">
      <c r="A3" s="2"/>
      <c r="B3" s="3"/>
      <c r="C3" s="9"/>
      <c r="D3" s="9"/>
      <c r="E3" s="9"/>
      <c r="F3" s="9"/>
      <c r="G3" s="9"/>
      <c r="H3" s="9"/>
      <c r="I3" s="9"/>
      <c r="J3" s="9"/>
      <c r="K3" s="9"/>
      <c r="L3" s="9"/>
      <c r="M3" s="12"/>
      <c r="N3" s="8"/>
    </row>
    <row r="4" spans="1:14" ht="42.75" customHeight="1" x14ac:dyDescent="0.25">
      <c r="A4" s="2"/>
      <c r="B4" s="3"/>
      <c r="C4" s="9"/>
      <c r="D4" s="72" t="s">
        <v>36</v>
      </c>
      <c r="E4" s="73"/>
      <c r="F4" s="73"/>
      <c r="G4" s="73"/>
      <c r="H4" s="73"/>
      <c r="I4" s="73"/>
      <c r="J4" s="73"/>
      <c r="K4" s="73"/>
      <c r="L4" s="74"/>
      <c r="M4" s="12"/>
      <c r="N4" s="8"/>
    </row>
    <row r="5" spans="1:14" ht="9.75" customHeight="1" x14ac:dyDescent="0.25">
      <c r="A5" s="2"/>
      <c r="B5" s="3"/>
      <c r="C5" s="1"/>
      <c r="D5" s="1"/>
      <c r="E5" s="1"/>
      <c r="F5" s="1"/>
      <c r="G5" s="1"/>
      <c r="H5" s="19"/>
      <c r="I5" s="20"/>
      <c r="J5" s="20"/>
      <c r="K5" s="21"/>
      <c r="L5" s="21"/>
      <c r="M5" s="21"/>
      <c r="N5" s="8"/>
    </row>
    <row r="6" spans="1:14" ht="39" customHeight="1" x14ac:dyDescent="0.25">
      <c r="A6" s="23" t="str">
        <f t="shared" ref="A6:A33" si="0">$F$8</f>
        <v>Gimnasios y/o actividades deportivas</v>
      </c>
      <c r="B6" s="3"/>
      <c r="C6" s="24"/>
      <c r="D6" s="25" t="s">
        <v>42</v>
      </c>
      <c r="E6" s="26"/>
      <c r="F6" s="27" t="s">
        <v>44</v>
      </c>
      <c r="G6" s="1"/>
      <c r="H6" s="28" t="str">
        <f>IFERROR(VLOOKUP(F6,'Matriz Pólizas'!$A$3:$AN$13,VLOOKUP(A6,Datos!$A$1:$B$40,2,0),0),"-")</f>
        <v xml:space="preserve"> </v>
      </c>
      <c r="I6" s="29"/>
      <c r="J6" s="29"/>
      <c r="K6" s="29"/>
      <c r="L6" s="29"/>
      <c r="M6" s="12"/>
      <c r="N6" s="8">
        <f>IF(H6="-",0, IF(H6=" ",0,1))</f>
        <v>0</v>
      </c>
    </row>
    <row r="7" spans="1:14" ht="6" customHeight="1" x14ac:dyDescent="0.25">
      <c r="A7" s="23" t="str">
        <f t="shared" si="0"/>
        <v>Gimnasios y/o actividades deportivas</v>
      </c>
      <c r="B7" s="3"/>
      <c r="C7" s="1"/>
      <c r="D7" s="1"/>
      <c r="E7" s="1"/>
      <c r="F7" s="1"/>
      <c r="G7" s="1"/>
      <c r="H7" s="19"/>
      <c r="I7" s="20"/>
      <c r="J7" s="20"/>
      <c r="K7" s="21"/>
      <c r="L7" s="21"/>
      <c r="M7" s="21"/>
      <c r="N7" s="8">
        <f t="shared" ref="N7:N12" si="1">IF(J7="-",0, IF(J7=" ",0,1))</f>
        <v>1</v>
      </c>
    </row>
    <row r="8" spans="1:14" ht="15" customHeight="1" x14ac:dyDescent="0.25">
      <c r="A8" s="23" t="str">
        <f t="shared" si="0"/>
        <v>Gimnasios y/o actividades deportivas</v>
      </c>
      <c r="B8" s="3"/>
      <c r="C8" s="30"/>
      <c r="D8" s="31" t="s">
        <v>59</v>
      </c>
      <c r="E8" s="32"/>
      <c r="F8" s="75" t="s">
        <v>105</v>
      </c>
      <c r="G8" s="76"/>
      <c r="H8" s="77"/>
      <c r="I8" s="34"/>
      <c r="J8" s="35">
        <f>SUM(N12:N39)</f>
        <v>4</v>
      </c>
      <c r="K8" s="36" t="str">
        <f>IF(J8=1,"Póliza","Pólizas")</f>
        <v>Pólizas</v>
      </c>
      <c r="L8" s="12"/>
      <c r="M8" s="12"/>
      <c r="N8" s="8">
        <f t="shared" si="1"/>
        <v>1</v>
      </c>
    </row>
    <row r="9" spans="1:14" ht="6.75" customHeight="1" x14ac:dyDescent="0.25">
      <c r="A9" s="23" t="str">
        <f t="shared" si="0"/>
        <v>Gimnasios y/o actividades deportivas</v>
      </c>
      <c r="B9" s="3"/>
      <c r="C9" s="3"/>
      <c r="D9" s="3"/>
      <c r="E9" s="3"/>
      <c r="F9" s="3"/>
      <c r="G9" s="3"/>
      <c r="H9" s="32"/>
      <c r="I9" s="37"/>
      <c r="J9" s="38"/>
      <c r="K9" s="21"/>
      <c r="L9" s="21"/>
      <c r="M9" s="21"/>
      <c r="N9" s="8">
        <f t="shared" si="1"/>
        <v>1</v>
      </c>
    </row>
    <row r="10" spans="1:14" ht="50.25" customHeight="1" x14ac:dyDescent="0.25">
      <c r="A10" s="23" t="str">
        <f t="shared" si="0"/>
        <v>Gimnasios y/o actividades deportivas</v>
      </c>
      <c r="B10" s="3"/>
      <c r="C10" s="39"/>
      <c r="D10" s="41" t="s">
        <v>71</v>
      </c>
      <c r="E10" s="3"/>
      <c r="F10" s="42" t="s">
        <v>72</v>
      </c>
      <c r="G10" s="3"/>
      <c r="H10" s="14" t="s">
        <v>73</v>
      </c>
      <c r="I10" s="37"/>
      <c r="J10" s="43" t="str">
        <f>IFERROR(VLOOKUP(H10,'Matriz Pólizas'!$A$3:$AN$12,VLOOKUP(A10,Datos!$A$1:$B$40,2,0),0),"-")</f>
        <v>-</v>
      </c>
      <c r="K10" s="78" t="s">
        <v>75</v>
      </c>
      <c r="L10" s="79"/>
      <c r="M10" s="21"/>
      <c r="N10" s="8">
        <f t="shared" si="1"/>
        <v>0</v>
      </c>
    </row>
    <row r="11" spans="1:14" ht="6.75" customHeight="1" x14ac:dyDescent="0.25">
      <c r="A11" s="23" t="str">
        <f t="shared" si="0"/>
        <v>Gimnasios y/o actividades deportivas</v>
      </c>
      <c r="B11" s="3"/>
      <c r="C11" s="3"/>
      <c r="D11" s="3"/>
      <c r="E11" s="3"/>
      <c r="F11" s="3"/>
      <c r="G11" s="3"/>
      <c r="H11" s="32"/>
      <c r="I11" s="37"/>
      <c r="J11" s="38"/>
      <c r="K11" s="21"/>
      <c r="L11" s="21"/>
      <c r="M11" s="21"/>
      <c r="N11" s="8">
        <f t="shared" si="1"/>
        <v>1</v>
      </c>
    </row>
    <row r="12" spans="1:14" x14ac:dyDescent="0.25">
      <c r="A12" s="23" t="str">
        <f t="shared" si="0"/>
        <v>Gimnasios y/o actividades deportivas</v>
      </c>
      <c r="B12" s="3"/>
      <c r="C12" s="46"/>
      <c r="D12" s="80" t="s">
        <v>79</v>
      </c>
      <c r="E12" s="3"/>
      <c r="F12" s="84" t="s">
        <v>80</v>
      </c>
      <c r="G12" s="3"/>
      <c r="H12" s="14" t="s">
        <v>34</v>
      </c>
      <c r="I12" s="37"/>
      <c r="J12" s="49" t="str">
        <f>IFERROR(VLOOKUP(H12,'Matriz Pólizas'!$A$3:$AN$12,VLOOKUP(A12,Datos!$A$1:$B$40,2,0),0),"-")</f>
        <v>X</v>
      </c>
      <c r="K12" s="21"/>
      <c r="L12" s="21"/>
      <c r="M12" s="21"/>
      <c r="N12" s="8">
        <f t="shared" si="1"/>
        <v>1</v>
      </c>
    </row>
    <row r="13" spans="1:14" ht="6" customHeight="1" x14ac:dyDescent="0.25">
      <c r="A13" s="23" t="str">
        <f t="shared" si="0"/>
        <v>Gimnasios y/o actividades deportivas</v>
      </c>
      <c r="B13" s="3"/>
      <c r="C13" s="46"/>
      <c r="D13" s="81"/>
      <c r="E13" s="3"/>
      <c r="F13" s="81"/>
      <c r="G13" s="3"/>
      <c r="H13" s="32"/>
      <c r="I13" s="37"/>
      <c r="J13" s="50"/>
      <c r="K13" s="21"/>
      <c r="L13" s="21"/>
      <c r="M13" s="21"/>
      <c r="N13" s="8"/>
    </row>
    <row r="14" spans="1:14" x14ac:dyDescent="0.25">
      <c r="A14" s="23" t="str">
        <f t="shared" si="0"/>
        <v>Gimnasios y/o actividades deportivas</v>
      </c>
      <c r="B14" s="3"/>
      <c r="C14" s="46"/>
      <c r="D14" s="81"/>
      <c r="E14" s="3"/>
      <c r="F14" s="81"/>
      <c r="G14" s="3"/>
      <c r="H14" s="14" t="s">
        <v>41</v>
      </c>
      <c r="I14" s="37"/>
      <c r="J14" s="52" t="str">
        <f>IFERROR(VLOOKUP(H14,'Matriz Pólizas'!$A$3:$AN$12,VLOOKUP(A14,Datos!$A$1:$B$40,2,0),0),"-")</f>
        <v>X</v>
      </c>
      <c r="K14" s="21"/>
      <c r="L14" s="21"/>
      <c r="M14" s="21"/>
      <c r="N14" s="8">
        <f>IF(J14="-",0, IF(J14=" ",0,1))</f>
        <v>1</v>
      </c>
    </row>
    <row r="15" spans="1:14" ht="6" customHeight="1" x14ac:dyDescent="0.25">
      <c r="A15" s="23" t="str">
        <f t="shared" si="0"/>
        <v>Gimnasios y/o actividades deportivas</v>
      </c>
      <c r="B15" s="3"/>
      <c r="C15" s="46"/>
      <c r="D15" s="81"/>
      <c r="E15" s="3"/>
      <c r="F15" s="81"/>
      <c r="G15" s="3"/>
      <c r="H15" s="32"/>
      <c r="I15" s="37"/>
      <c r="J15" s="50"/>
      <c r="K15" s="21"/>
      <c r="L15" s="21"/>
      <c r="M15" s="21"/>
      <c r="N15" s="8"/>
    </row>
    <row r="16" spans="1:14" x14ac:dyDescent="0.25">
      <c r="A16" s="23" t="str">
        <f t="shared" si="0"/>
        <v>Gimnasios y/o actividades deportivas</v>
      </c>
      <c r="B16" s="3"/>
      <c r="C16" s="46"/>
      <c r="D16" s="81"/>
      <c r="E16" s="3"/>
      <c r="F16" s="81"/>
      <c r="G16" s="3"/>
      <c r="H16" s="14" t="s">
        <v>46</v>
      </c>
      <c r="I16" s="37"/>
      <c r="J16" s="52" t="str">
        <f>IFERROR(VLOOKUP(H16,'Matriz Pólizas'!$A$3:$AN$12,VLOOKUP(A16,Datos!$A$1:$B$40,2,0),0),"-")</f>
        <v xml:space="preserve"> </v>
      </c>
      <c r="K16" s="21"/>
      <c r="L16" s="21"/>
      <c r="M16" s="21"/>
      <c r="N16" s="8">
        <f>IF(J16="-",0, IF(J16=" ",0,1))</f>
        <v>0</v>
      </c>
    </row>
    <row r="17" spans="1:14" ht="6" customHeight="1" x14ac:dyDescent="0.25">
      <c r="A17" s="23" t="str">
        <f t="shared" si="0"/>
        <v>Gimnasios y/o actividades deportivas</v>
      </c>
      <c r="B17" s="3"/>
      <c r="C17" s="46"/>
      <c r="D17" s="81"/>
      <c r="E17" s="3"/>
      <c r="F17" s="81"/>
      <c r="G17" s="3"/>
      <c r="H17" s="32"/>
      <c r="I17" s="37"/>
      <c r="J17" s="50"/>
      <c r="K17" s="21"/>
      <c r="L17" s="21"/>
      <c r="M17" s="21"/>
      <c r="N17" s="8"/>
    </row>
    <row r="18" spans="1:14" ht="18" customHeight="1" x14ac:dyDescent="0.25">
      <c r="A18" s="23" t="str">
        <f t="shared" si="0"/>
        <v>Gimnasios y/o actividades deportivas</v>
      </c>
      <c r="B18" s="3"/>
      <c r="C18" s="46"/>
      <c r="D18" s="81"/>
      <c r="E18" s="3"/>
      <c r="F18" s="81"/>
      <c r="G18" s="3"/>
      <c r="H18" s="14" t="s">
        <v>50</v>
      </c>
      <c r="I18" s="37"/>
      <c r="J18" s="52" t="str">
        <f>IFERROR(VLOOKUP(H18,'Matriz Pólizas'!$A$3:$AN$12,VLOOKUP(A18,Datos!$A$1:$B$40,2,0),0),"-")</f>
        <v xml:space="preserve"> </v>
      </c>
      <c r="K18" s="21"/>
      <c r="L18" s="21"/>
      <c r="M18" s="21"/>
      <c r="N18" s="8">
        <f>IF(J18="-",0, IF(J18=" ",0,1))</f>
        <v>0</v>
      </c>
    </row>
    <row r="19" spans="1:14" ht="6" customHeight="1" x14ac:dyDescent="0.25">
      <c r="A19" s="23" t="str">
        <f t="shared" si="0"/>
        <v>Gimnasios y/o actividades deportivas</v>
      </c>
      <c r="B19" s="3"/>
      <c r="C19" s="46"/>
      <c r="D19" s="81"/>
      <c r="E19" s="3"/>
      <c r="F19" s="81"/>
      <c r="G19" s="3"/>
      <c r="H19" s="32"/>
      <c r="I19" s="37"/>
      <c r="J19" s="50"/>
      <c r="K19" s="21"/>
      <c r="L19" s="21"/>
      <c r="M19" s="21"/>
      <c r="N19" s="8"/>
    </row>
    <row r="20" spans="1:14" ht="13.5" customHeight="1" x14ac:dyDescent="0.25">
      <c r="A20" s="23" t="str">
        <f t="shared" si="0"/>
        <v>Gimnasios y/o actividades deportivas</v>
      </c>
      <c r="B20" s="3"/>
      <c r="C20" s="46"/>
      <c r="D20" s="81"/>
      <c r="E20" s="3"/>
      <c r="F20" s="81"/>
      <c r="G20" s="3"/>
      <c r="H20" s="14" t="s">
        <v>56</v>
      </c>
      <c r="I20" s="37"/>
      <c r="J20" s="52" t="str">
        <f>IFERROR(VLOOKUP(H20,'Matriz Pólizas'!$A$3:$AN$12,VLOOKUP(A20,Datos!$A$1:$B$40,2,0),0),"-")</f>
        <v>X</v>
      </c>
      <c r="K20" s="21"/>
      <c r="L20" s="21"/>
      <c r="M20" s="21"/>
      <c r="N20" s="8">
        <f>IF(J20="-",0, IF(J20=" ",0,1))</f>
        <v>1</v>
      </c>
    </row>
    <row r="21" spans="1:14" ht="6" customHeight="1" x14ac:dyDescent="0.25">
      <c r="A21" s="23" t="str">
        <f t="shared" si="0"/>
        <v>Gimnasios y/o actividades deportivas</v>
      </c>
      <c r="B21" s="3"/>
      <c r="C21" s="46"/>
      <c r="D21" s="81"/>
      <c r="E21" s="3"/>
      <c r="F21" s="81"/>
      <c r="G21" s="3"/>
      <c r="H21" s="32"/>
      <c r="I21" s="37"/>
      <c r="J21" s="50"/>
      <c r="K21" s="21"/>
      <c r="L21" s="21"/>
      <c r="M21" s="21"/>
      <c r="N21" s="8"/>
    </row>
    <row r="22" spans="1:14" x14ac:dyDescent="0.25">
      <c r="A22" s="23" t="str">
        <f t="shared" si="0"/>
        <v>Gimnasios y/o actividades deportivas</v>
      </c>
      <c r="B22" s="3"/>
      <c r="C22" s="46"/>
      <c r="D22" s="81"/>
      <c r="E22" s="3"/>
      <c r="F22" s="81"/>
      <c r="G22" s="3"/>
      <c r="H22" s="14" t="s">
        <v>89</v>
      </c>
      <c r="I22" s="37"/>
      <c r="J22" s="43" t="str">
        <f>IFERROR(VLOOKUP(H22,'Matriz Pólizas'!$A$3:$AN$12,VLOOKUP(A22,Datos!$A$1:$B$40,2,0),0),"-")</f>
        <v>-</v>
      </c>
      <c r="K22" s="83" t="s">
        <v>90</v>
      </c>
      <c r="L22" s="79"/>
      <c r="M22" s="21"/>
      <c r="N22" s="8">
        <f>IF(J22="-",0, IF(J22=" ",0,1))</f>
        <v>0</v>
      </c>
    </row>
    <row r="23" spans="1:14" ht="6" customHeight="1" x14ac:dyDescent="0.25">
      <c r="A23" s="23" t="str">
        <f t="shared" si="0"/>
        <v>Gimnasios y/o actividades deportivas</v>
      </c>
      <c r="B23" s="3"/>
      <c r="C23" s="46"/>
      <c r="D23" s="81"/>
      <c r="E23" s="3"/>
      <c r="F23" s="81"/>
      <c r="G23" s="3"/>
      <c r="H23" s="32"/>
      <c r="I23" s="37"/>
      <c r="J23" s="50"/>
      <c r="K23" s="21"/>
      <c r="L23" s="21"/>
      <c r="M23" s="21"/>
      <c r="N23" s="8"/>
    </row>
    <row r="24" spans="1:14" ht="15.75" customHeight="1" x14ac:dyDescent="0.25">
      <c r="A24" s="23" t="str">
        <f t="shared" si="0"/>
        <v>Gimnasios y/o actividades deportivas</v>
      </c>
      <c r="B24" s="3"/>
      <c r="C24" s="46"/>
      <c r="D24" s="82"/>
      <c r="E24" s="3"/>
      <c r="F24" s="82"/>
      <c r="G24" s="3"/>
      <c r="H24" s="14" t="s">
        <v>91</v>
      </c>
      <c r="I24" s="37"/>
      <c r="J24" s="43" t="str">
        <f>IFERROR(VLOOKUP(H24,'Matriz Pólizas'!$A$3:$AN$12,VLOOKUP(A24,Datos!$A$1:$B$40,2,0),0),"-")</f>
        <v>-</v>
      </c>
      <c r="K24" s="83" t="s">
        <v>90</v>
      </c>
      <c r="L24" s="79"/>
      <c r="M24" s="21"/>
      <c r="N24" s="8">
        <f>IF(J24="-",0, IF(J24=" ",0,1))</f>
        <v>0</v>
      </c>
    </row>
    <row r="25" spans="1:14" ht="6" customHeight="1" x14ac:dyDescent="0.25">
      <c r="A25" s="23" t="str">
        <f t="shared" si="0"/>
        <v>Gimnasios y/o actividades deportivas</v>
      </c>
      <c r="B25" s="3"/>
      <c r="C25" s="3"/>
      <c r="D25" s="3"/>
      <c r="E25" s="3"/>
      <c r="F25" s="3"/>
      <c r="G25" s="3"/>
      <c r="H25" s="32"/>
      <c r="I25" s="37"/>
      <c r="J25" s="50"/>
      <c r="K25" s="21"/>
      <c r="L25" s="21"/>
      <c r="M25" s="21"/>
      <c r="N25" s="8"/>
    </row>
    <row r="26" spans="1:14" ht="5.25" customHeight="1" x14ac:dyDescent="0.25">
      <c r="A26" s="23" t="str">
        <f t="shared" si="0"/>
        <v>Gimnasios y/o actividades deportivas</v>
      </c>
      <c r="B26" s="3"/>
      <c r="C26" s="3"/>
      <c r="D26" s="3"/>
      <c r="E26" s="3"/>
      <c r="F26" s="3"/>
      <c r="G26" s="3"/>
      <c r="H26" s="32"/>
      <c r="I26" s="37"/>
      <c r="J26" s="50"/>
      <c r="K26" s="21"/>
      <c r="L26" s="21"/>
      <c r="M26" s="21"/>
      <c r="N26" s="8"/>
    </row>
    <row r="27" spans="1:14" ht="15" customHeight="1" x14ac:dyDescent="0.25">
      <c r="A27" s="23" t="str">
        <f t="shared" si="0"/>
        <v>Gimnasios y/o actividades deportivas</v>
      </c>
      <c r="B27" s="3"/>
      <c r="C27" s="58"/>
      <c r="D27" s="94" t="s">
        <v>93</v>
      </c>
      <c r="E27" s="3"/>
      <c r="F27" s="85" t="s">
        <v>94</v>
      </c>
      <c r="G27" s="3"/>
      <c r="H27" s="14" t="s">
        <v>63</v>
      </c>
      <c r="I27" s="37"/>
      <c r="J27" s="59" t="str">
        <f>IFERROR(VLOOKUP(H27,'Matriz Pólizas'!$A$3:$AN$12,VLOOKUP(A27,Datos!$A$1:$B$40,2,0),0),"-")</f>
        <v>X</v>
      </c>
      <c r="K27" s="21"/>
      <c r="L27" s="21"/>
      <c r="M27" s="21"/>
      <c r="N27" s="8">
        <f>IF(J27="-",0, IF(J27=" ",0,1))</f>
        <v>1</v>
      </c>
    </row>
    <row r="28" spans="1:14" ht="6" customHeight="1" x14ac:dyDescent="0.25">
      <c r="A28" s="23" t="str">
        <f t="shared" si="0"/>
        <v>Gimnasios y/o actividades deportivas</v>
      </c>
      <c r="B28" s="3"/>
      <c r="C28" s="58"/>
      <c r="D28" s="81"/>
      <c r="E28" s="3"/>
      <c r="F28" s="81"/>
      <c r="G28" s="3"/>
      <c r="H28" s="32"/>
      <c r="I28" s="37"/>
      <c r="J28" s="50"/>
      <c r="K28" s="21"/>
      <c r="L28" s="21"/>
      <c r="M28" s="21"/>
      <c r="N28" s="8"/>
    </row>
    <row r="29" spans="1:14" ht="15.75" customHeight="1" x14ac:dyDescent="0.25">
      <c r="A29" s="23" t="str">
        <f t="shared" si="0"/>
        <v>Gimnasios y/o actividades deportivas</v>
      </c>
      <c r="B29" s="3"/>
      <c r="C29" s="58"/>
      <c r="D29" s="81"/>
      <c r="E29" s="3"/>
      <c r="F29" s="81"/>
      <c r="G29" s="3"/>
      <c r="H29" s="14" t="s">
        <v>69</v>
      </c>
      <c r="I29" s="37"/>
      <c r="J29" s="59" t="str">
        <f>IFERROR(VLOOKUP(H29,'Matriz Pólizas'!$A$3:$AN$12,VLOOKUP(A29,Datos!$A$1:$B$40,2,0),0),"-")</f>
        <v xml:space="preserve"> </v>
      </c>
      <c r="K29" s="21"/>
      <c r="L29" s="21"/>
      <c r="M29" s="21"/>
      <c r="N29" s="8">
        <f>IF(J29="-",0, IF(J29=" ",0,1))</f>
        <v>0</v>
      </c>
    </row>
    <row r="30" spans="1:14" ht="6" customHeight="1" x14ac:dyDescent="0.25">
      <c r="A30" s="23" t="str">
        <f t="shared" si="0"/>
        <v>Gimnasios y/o actividades deportivas</v>
      </c>
      <c r="B30" s="3"/>
      <c r="C30" s="58"/>
      <c r="D30" s="81"/>
      <c r="E30" s="3"/>
      <c r="F30" s="81"/>
      <c r="G30" s="3"/>
      <c r="H30" s="32"/>
      <c r="I30" s="37"/>
      <c r="J30" s="50"/>
      <c r="K30" s="21"/>
      <c r="L30" s="21"/>
      <c r="M30" s="21"/>
      <c r="N30" s="8"/>
    </row>
    <row r="31" spans="1:14" ht="15.75" customHeight="1" x14ac:dyDescent="0.25">
      <c r="A31" s="23" t="str">
        <f t="shared" si="0"/>
        <v>Gimnasios y/o actividades deportivas</v>
      </c>
      <c r="B31" s="3"/>
      <c r="C31" s="58"/>
      <c r="D31" s="81"/>
      <c r="E31" s="3"/>
      <c r="F31" s="81"/>
      <c r="G31" s="3"/>
      <c r="H31" s="14" t="s">
        <v>70</v>
      </c>
      <c r="I31" s="37"/>
      <c r="J31" s="59" t="str">
        <f>IFERROR(VLOOKUP(H31,'Matriz Pólizas'!$A$3:$AN$12,VLOOKUP(A31,Datos!$A$1:$B$40,2,0),0),"-")</f>
        <v xml:space="preserve"> </v>
      </c>
      <c r="K31" s="21"/>
      <c r="L31" s="21"/>
      <c r="M31" s="21"/>
      <c r="N31" s="8">
        <f>IF(J31="-",0, IF(J31=" ",0,1))</f>
        <v>0</v>
      </c>
    </row>
    <row r="32" spans="1:14" ht="6" customHeight="1" x14ac:dyDescent="0.25">
      <c r="A32" s="23" t="str">
        <f t="shared" si="0"/>
        <v>Gimnasios y/o actividades deportivas</v>
      </c>
      <c r="B32" s="3"/>
      <c r="C32" s="58"/>
      <c r="D32" s="81"/>
      <c r="E32" s="3"/>
      <c r="F32" s="81"/>
      <c r="G32" s="3"/>
      <c r="H32" s="32"/>
      <c r="I32" s="37"/>
      <c r="J32" s="50"/>
      <c r="K32" s="21"/>
      <c r="L32" s="21"/>
      <c r="M32" s="21"/>
      <c r="N32" s="8"/>
    </row>
    <row r="33" spans="1:14" ht="57" customHeight="1" x14ac:dyDescent="0.25">
      <c r="A33" s="23" t="str">
        <f t="shared" si="0"/>
        <v>Gimnasios y/o actividades deportivas</v>
      </c>
      <c r="B33" s="3"/>
      <c r="C33" s="58"/>
      <c r="D33" s="82"/>
      <c r="E33" s="3"/>
      <c r="F33" s="82"/>
      <c r="G33" s="3"/>
      <c r="H33" s="14" t="s">
        <v>74</v>
      </c>
      <c r="I33" s="37"/>
      <c r="J33" s="60" t="str">
        <f>IFERROR(VLOOKUP(H33,'Matriz Pólizas'!$A$3:$AN$12,VLOOKUP(A33,Datos!$A$1:$B$40,2,0),0),"-")</f>
        <v xml:space="preserve"> </v>
      </c>
      <c r="K33" s="86" t="str">
        <f>IF(J33="X","Si el proveedor ya cuenta con póliza Cyber, remitir certificación a la Asistencia de la Vicepresidencia de Riesgo al correo gestionriesgoproveedores@davivienda.com","")</f>
        <v/>
      </c>
      <c r="L33" s="79"/>
      <c r="M33" s="21"/>
      <c r="N33" s="8">
        <f>IF(J33="-",0, IF(J33=" ",0,1))</f>
        <v>0</v>
      </c>
    </row>
    <row r="34" spans="1:14" ht="5.25" customHeight="1" x14ac:dyDescent="0.25">
      <c r="A34" s="23"/>
      <c r="B34" s="3"/>
      <c r="C34" s="61"/>
      <c r="D34" s="61"/>
      <c r="E34" s="3"/>
      <c r="F34" s="3"/>
      <c r="G34" s="3"/>
      <c r="H34" s="62"/>
      <c r="I34" s="50"/>
      <c r="J34" s="50"/>
      <c r="K34" s="21"/>
      <c r="L34" s="21"/>
      <c r="M34" s="21"/>
      <c r="N34" s="8"/>
    </row>
    <row r="35" spans="1:14" ht="44.25" customHeight="1" x14ac:dyDescent="0.25">
      <c r="A35" s="23"/>
      <c r="B35" s="3"/>
      <c r="C35" s="61"/>
      <c r="D35" s="61"/>
      <c r="E35" s="3"/>
      <c r="F35" s="3"/>
      <c r="G35" s="3"/>
      <c r="H35" s="87" t="s">
        <v>95</v>
      </c>
      <c r="I35" s="88"/>
      <c r="J35" s="88"/>
      <c r="K35" s="88"/>
      <c r="L35" s="89"/>
      <c r="M35" s="21"/>
      <c r="N35" s="8"/>
    </row>
    <row r="36" spans="1:14" ht="5.25" customHeight="1" x14ac:dyDescent="0.25">
      <c r="A36" s="23" t="str">
        <f t="shared" ref="A36:A39" si="2">$F$8</f>
        <v>Gimnasios y/o actividades deportivas</v>
      </c>
      <c r="B36" s="3"/>
      <c r="C36" s="61"/>
      <c r="D36" s="61"/>
      <c r="E36" s="3"/>
      <c r="F36" s="3"/>
      <c r="G36" s="3"/>
      <c r="H36" s="32"/>
      <c r="I36" s="37"/>
      <c r="J36" s="50"/>
      <c r="K36" s="50"/>
      <c r="L36" s="50"/>
      <c r="M36" s="21"/>
      <c r="N36" s="8"/>
    </row>
    <row r="37" spans="1:14" ht="2.25" customHeight="1" x14ac:dyDescent="0.25">
      <c r="A37" s="23" t="str">
        <f t="shared" si="2"/>
        <v>Gimnasios y/o actividades deportivas</v>
      </c>
      <c r="B37" s="3"/>
      <c r="C37" s="61"/>
      <c r="D37" s="61"/>
      <c r="E37" s="3"/>
      <c r="F37" s="3"/>
      <c r="G37" s="3"/>
      <c r="H37" s="32"/>
      <c r="I37" s="37"/>
      <c r="J37" s="50"/>
      <c r="K37" s="63"/>
      <c r="L37" s="63"/>
      <c r="M37" s="21"/>
      <c r="N37" s="8"/>
    </row>
    <row r="38" spans="1:14" ht="15.75" customHeight="1" x14ac:dyDescent="0.25">
      <c r="A38" s="23" t="str">
        <f t="shared" si="2"/>
        <v>Gimnasios y/o actividades deportivas</v>
      </c>
      <c r="B38" s="3"/>
      <c r="C38" s="64"/>
      <c r="D38" s="90" t="s">
        <v>96</v>
      </c>
      <c r="E38" s="91"/>
      <c r="F38" s="92"/>
      <c r="G38" s="3"/>
      <c r="H38" s="14" t="s">
        <v>78</v>
      </c>
      <c r="I38" s="37"/>
      <c r="J38" s="93" t="str">
        <f>IFERROR(VLOOKUP(H38,'Matriz Pólizas'!$A$3:$AN$12,VLOOKUP(A38,Datos!$A$1:$B$40,2,0),0),"-")</f>
        <v xml:space="preserve"> </v>
      </c>
      <c r="K38" s="91"/>
      <c r="L38" s="92"/>
      <c r="M38" s="21"/>
      <c r="N38" s="8">
        <f>IF(J38="-",0, IF(J38=" ",0,1))</f>
        <v>0</v>
      </c>
    </row>
    <row r="39" spans="1:14" ht="4.5" customHeight="1" x14ac:dyDescent="0.25">
      <c r="A39" s="23" t="str">
        <f t="shared" si="2"/>
        <v>Gimnasios y/o actividades deportivas</v>
      </c>
      <c r="B39" s="1"/>
      <c r="C39" s="65"/>
      <c r="D39" s="66"/>
      <c r="E39" s="66"/>
      <c r="F39" s="66"/>
      <c r="G39" s="1"/>
      <c r="H39" s="32"/>
      <c r="I39" s="20"/>
      <c r="J39" s="67"/>
      <c r="K39" s="21"/>
      <c r="L39" s="21"/>
      <c r="M39" s="21"/>
      <c r="N39" s="8"/>
    </row>
    <row r="40" spans="1:14" ht="13.5" customHeight="1" x14ac:dyDescent="0.25">
      <c r="A40" s="23"/>
      <c r="B40" s="1"/>
      <c r="C40" s="65"/>
      <c r="D40" s="66"/>
      <c r="E40" s="66"/>
      <c r="F40" s="66"/>
      <c r="G40" s="1"/>
      <c r="H40" s="32"/>
      <c r="I40" s="20"/>
      <c r="J40" s="67"/>
      <c r="K40" s="21"/>
      <c r="L40" s="21"/>
      <c r="M40" s="21"/>
      <c r="N40" s="8"/>
    </row>
    <row r="41" spans="1:14" ht="15.75" hidden="1" customHeight="1" x14ac:dyDescent="0.25">
      <c r="H41" s="19"/>
      <c r="I41" s="19"/>
      <c r="J41" s="19"/>
      <c r="N41" s="8"/>
    </row>
    <row r="42" spans="1:14" ht="15.75" hidden="1" customHeight="1" x14ac:dyDescent="0.25">
      <c r="H42" s="19"/>
      <c r="I42" s="19"/>
      <c r="J42" s="19"/>
      <c r="N42" s="8"/>
    </row>
    <row r="43" spans="1:14" ht="15.75" hidden="1" customHeight="1" x14ac:dyDescent="0.25">
      <c r="H43" s="19"/>
      <c r="I43" s="19"/>
      <c r="J43" s="19"/>
      <c r="N43" s="8"/>
    </row>
    <row r="44" spans="1:14" ht="15.75" hidden="1" customHeight="1" x14ac:dyDescent="0.25">
      <c r="H44" s="19"/>
      <c r="I44" s="19"/>
      <c r="J44" s="19"/>
      <c r="N44" s="8"/>
    </row>
    <row r="45" spans="1:14" ht="15.75" hidden="1" customHeight="1" x14ac:dyDescent="0.25">
      <c r="H45" s="19"/>
      <c r="I45" s="19"/>
      <c r="J45" s="19"/>
      <c r="N45" s="8"/>
    </row>
    <row r="46" spans="1:14" ht="15.75" customHeight="1" x14ac:dyDescent="0.2"/>
    <row r="47" spans="1:14" ht="15.75" customHeight="1" x14ac:dyDescent="0.2"/>
    <row r="48" spans="1:1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3">
    <mergeCell ref="F27:F33"/>
    <mergeCell ref="K33:L33"/>
    <mergeCell ref="H35:L35"/>
    <mergeCell ref="D38:F38"/>
    <mergeCell ref="J38:L38"/>
    <mergeCell ref="D27:D33"/>
    <mergeCell ref="D4:L4"/>
    <mergeCell ref="F8:H8"/>
    <mergeCell ref="K10:L10"/>
    <mergeCell ref="D12:D24"/>
    <mergeCell ref="K22:L22"/>
    <mergeCell ref="K24:L24"/>
    <mergeCell ref="F12:F24"/>
  </mergeCells>
  <conditionalFormatting sqref="J10 J12:J24">
    <cfRule type="containsText" dxfId="6" priority="1" operator="containsText" text="X">
      <formula>NOT(ISERROR(SEARCH(("X"),(J10))))</formula>
    </cfRule>
  </conditionalFormatting>
  <conditionalFormatting sqref="H6:L6 J38:L38">
    <cfRule type="containsText" dxfId="5" priority="2" operator="containsText" text="e">
      <formula>NOT(ISERROR(SEARCH(("e"),(H6))))</formula>
    </cfRule>
  </conditionalFormatting>
  <conditionalFormatting sqref="B1:E40 F1:H7 I1:M9 F9:H40">
    <cfRule type="containsBlanks" dxfId="4" priority="3">
      <formula>LEN(TRIM(B1))=0</formula>
    </cfRule>
  </conditionalFormatting>
  <conditionalFormatting sqref="J27 J29 J31 J33">
    <cfRule type="containsText" dxfId="3" priority="4" operator="containsText" text="X">
      <formula>NOT(ISERROR(SEARCH(("X"),(J27))))</formula>
    </cfRule>
  </conditionalFormatting>
  <conditionalFormatting sqref="F8:H8">
    <cfRule type="containsBlanks" dxfId="2" priority="5">
      <formula>LEN(TRIM(F8))=0</formula>
    </cfRule>
  </conditionalFormatting>
  <conditionalFormatting sqref="J38:L38">
    <cfRule type="containsBlanks" dxfId="1" priority="6">
      <formula>LEN(TRIM(J38))=0</formula>
    </cfRule>
  </conditionalFormatting>
  <hyperlinks>
    <hyperlink ref="H35" location="Póliza Cyber!B1" display="Cualquier proveedor que en sus instalaciones e infraestructura tecnológica procese, almacene, transmita o transfiera información del Banco y o sus clientes y que esté relacionada con cualquiera de los siguientes tipos y /o categorías de información requiere póliza cyber"/>
  </hyperlinks>
  <pageMargins left="0.7" right="0.7" top="0.75" bottom="0.75" header="0" footer="0"/>
  <pageSetup orientation="landscape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Datos!$A$2:$A$40</xm:f>
          </x14:formula1>
          <xm:sqref>F8:H8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0"/>
  <sheetViews>
    <sheetView showGridLines="0" workbookViewId="0">
      <pane xSplit="1" ySplit="2" topLeftCell="AI3" activePane="bottomRight" state="frozen"/>
      <selection pane="topRight" activeCell="B1" sqref="B1"/>
      <selection pane="bottomLeft" activeCell="A3" sqref="A3"/>
      <selection pane="bottomRight" activeCell="AN15" sqref="AN15"/>
    </sheetView>
  </sheetViews>
  <sheetFormatPr baseColWidth="10" defaultColWidth="12.625" defaultRowHeight="15" customHeight="1" x14ac:dyDescent="0.2"/>
  <cols>
    <col min="1" max="1" width="56.75" customWidth="1"/>
    <col min="2" max="2" width="18" customWidth="1"/>
    <col min="3" max="3" width="17.875" customWidth="1"/>
    <col min="4" max="4" width="5.25" customWidth="1"/>
    <col min="5" max="5" width="15.5" customWidth="1"/>
    <col min="6" max="6" width="20.125" customWidth="1"/>
    <col min="7" max="7" width="32.5" customWidth="1"/>
    <col min="8" max="8" width="18.875" customWidth="1"/>
    <col min="9" max="9" width="28.625" customWidth="1"/>
    <col min="10" max="10" width="13.5" customWidth="1"/>
    <col min="11" max="11" width="35.25" customWidth="1"/>
    <col min="12" max="12" width="23.125" customWidth="1"/>
    <col min="13" max="13" width="17.75" customWidth="1"/>
    <col min="14" max="14" width="22.125" customWidth="1"/>
    <col min="15" max="15" width="10.875" customWidth="1"/>
    <col min="16" max="16" width="26.25" customWidth="1"/>
    <col min="17" max="17" width="20.75" customWidth="1"/>
    <col min="18" max="18" width="29" customWidth="1"/>
    <col min="19" max="19" width="9" customWidth="1"/>
    <col min="20" max="20" width="7" customWidth="1"/>
    <col min="21" max="21" width="20.5" customWidth="1"/>
    <col min="22" max="22" width="20.125" customWidth="1"/>
    <col min="23" max="23" width="14.625" customWidth="1"/>
    <col min="24" max="24" width="22.75" customWidth="1"/>
    <col min="25" max="25" width="16.5" customWidth="1"/>
    <col min="26" max="26" width="38" customWidth="1"/>
    <col min="27" max="27" width="26.5" customWidth="1"/>
    <col min="28" max="36" width="15.5" customWidth="1"/>
    <col min="37" max="37" width="23.625" customWidth="1"/>
    <col min="38" max="42" width="15.5" customWidth="1"/>
  </cols>
  <sheetData>
    <row r="1" spans="1:42" x14ac:dyDescent="0.25"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  <c r="AB1" s="1">
        <v>28</v>
      </c>
      <c r="AC1" s="1">
        <v>29</v>
      </c>
      <c r="AD1" s="1">
        <v>30</v>
      </c>
      <c r="AE1" s="1">
        <v>31</v>
      </c>
      <c r="AF1" s="1">
        <v>32</v>
      </c>
      <c r="AG1" s="1">
        <v>33</v>
      </c>
      <c r="AH1" s="1">
        <v>34</v>
      </c>
      <c r="AI1" s="1">
        <v>35</v>
      </c>
      <c r="AJ1" s="1">
        <v>36</v>
      </c>
      <c r="AK1" s="1">
        <v>37</v>
      </c>
      <c r="AL1" s="1">
        <v>38</v>
      </c>
      <c r="AM1" s="1">
        <v>39</v>
      </c>
      <c r="AN1" s="1">
        <v>40</v>
      </c>
    </row>
    <row r="2" spans="1:42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0" t="s">
        <v>8</v>
      </c>
      <c r="I2" s="11" t="s">
        <v>9</v>
      </c>
      <c r="J2" s="10" t="s">
        <v>10</v>
      </c>
      <c r="K2" s="10" t="s">
        <v>11</v>
      </c>
      <c r="L2" s="11" t="s">
        <v>12</v>
      </c>
      <c r="M2" s="10" t="s">
        <v>13</v>
      </c>
      <c r="N2" s="10" t="s">
        <v>14</v>
      </c>
      <c r="O2" s="11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28</v>
      </c>
      <c r="AB2" s="10" t="s">
        <v>29</v>
      </c>
      <c r="AC2" s="11" t="s">
        <v>30</v>
      </c>
      <c r="AD2" s="11" t="s">
        <v>98</v>
      </c>
      <c r="AE2" s="11" t="s">
        <v>101</v>
      </c>
      <c r="AF2" s="11" t="s">
        <v>102</v>
      </c>
      <c r="AG2" s="11" t="s">
        <v>103</v>
      </c>
      <c r="AH2" s="11" t="s">
        <v>104</v>
      </c>
      <c r="AI2" s="11" t="s">
        <v>105</v>
      </c>
      <c r="AJ2" s="11" t="s">
        <v>106</v>
      </c>
      <c r="AK2" s="11" t="s">
        <v>107</v>
      </c>
      <c r="AL2" s="11" t="s">
        <v>108</v>
      </c>
      <c r="AM2" s="11" t="s">
        <v>110</v>
      </c>
      <c r="AN2" s="11" t="s">
        <v>111</v>
      </c>
      <c r="AO2" s="15"/>
      <c r="AP2" s="15"/>
    </row>
    <row r="3" spans="1:42" x14ac:dyDescent="0.25">
      <c r="A3" s="16" t="s">
        <v>34</v>
      </c>
      <c r="B3" s="17" t="s">
        <v>35</v>
      </c>
      <c r="C3" s="17" t="s">
        <v>35</v>
      </c>
      <c r="D3" s="17" t="s">
        <v>35</v>
      </c>
      <c r="E3" s="17" t="s">
        <v>35</v>
      </c>
      <c r="F3" s="17" t="s">
        <v>35</v>
      </c>
      <c r="G3" s="17" t="s">
        <v>35</v>
      </c>
      <c r="H3" s="17" t="s">
        <v>35</v>
      </c>
      <c r="I3" s="17" t="s">
        <v>35</v>
      </c>
      <c r="J3" s="17" t="s">
        <v>35</v>
      </c>
      <c r="K3" s="17" t="s">
        <v>35</v>
      </c>
      <c r="L3" s="17" t="s">
        <v>35</v>
      </c>
      <c r="M3" s="17" t="s">
        <v>35</v>
      </c>
      <c r="N3" s="17" t="s">
        <v>35</v>
      </c>
      <c r="O3" s="17" t="s">
        <v>35</v>
      </c>
      <c r="P3" s="17" t="s">
        <v>35</v>
      </c>
      <c r="Q3" s="17" t="s">
        <v>35</v>
      </c>
      <c r="R3" s="17" t="s">
        <v>35</v>
      </c>
      <c r="S3" s="17" t="s">
        <v>37</v>
      </c>
      <c r="T3" s="17" t="s">
        <v>35</v>
      </c>
      <c r="U3" s="17" t="s">
        <v>35</v>
      </c>
      <c r="V3" s="17" t="s">
        <v>35</v>
      </c>
      <c r="W3" s="17" t="s">
        <v>35</v>
      </c>
      <c r="X3" s="17" t="s">
        <v>35</v>
      </c>
      <c r="Y3" s="17" t="s">
        <v>35</v>
      </c>
      <c r="Z3" s="17" t="s">
        <v>35</v>
      </c>
      <c r="AA3" s="17" t="s">
        <v>35</v>
      </c>
      <c r="AB3" s="17" t="s">
        <v>35</v>
      </c>
      <c r="AC3" s="17" t="s">
        <v>35</v>
      </c>
      <c r="AD3" s="17" t="s">
        <v>35</v>
      </c>
      <c r="AE3" s="17" t="s">
        <v>35</v>
      </c>
      <c r="AF3" s="17" t="s">
        <v>35</v>
      </c>
      <c r="AG3" s="17" t="s">
        <v>35</v>
      </c>
      <c r="AH3" s="17" t="s">
        <v>35</v>
      </c>
      <c r="AI3" s="70" t="s">
        <v>35</v>
      </c>
      <c r="AJ3" s="70" t="s">
        <v>35</v>
      </c>
      <c r="AK3" s="70" t="s">
        <v>35</v>
      </c>
      <c r="AL3" s="70" t="s">
        <v>35</v>
      </c>
      <c r="AM3" s="70" t="s">
        <v>35</v>
      </c>
      <c r="AN3" s="70" t="s">
        <v>35</v>
      </c>
      <c r="AO3" s="22"/>
      <c r="AP3" s="22"/>
    </row>
    <row r="4" spans="1:42" x14ac:dyDescent="0.25">
      <c r="A4" s="16" t="s">
        <v>41</v>
      </c>
      <c r="B4" s="17" t="s">
        <v>35</v>
      </c>
      <c r="C4" s="17" t="s">
        <v>35</v>
      </c>
      <c r="D4" s="17" t="s">
        <v>35</v>
      </c>
      <c r="E4" s="17" t="s">
        <v>35</v>
      </c>
      <c r="F4" s="17" t="s">
        <v>35</v>
      </c>
      <c r="G4" s="17" t="s">
        <v>35</v>
      </c>
      <c r="H4" s="17" t="s">
        <v>40</v>
      </c>
      <c r="I4" s="17" t="s">
        <v>35</v>
      </c>
      <c r="J4" s="17" t="s">
        <v>35</v>
      </c>
      <c r="K4" s="17" t="s">
        <v>35</v>
      </c>
      <c r="L4" s="17" t="s">
        <v>35</v>
      </c>
      <c r="M4" s="17" t="s">
        <v>35</v>
      </c>
      <c r="N4" s="17" t="s">
        <v>35</v>
      </c>
      <c r="O4" s="17" t="s">
        <v>35</v>
      </c>
      <c r="P4" s="17" t="s">
        <v>35</v>
      </c>
      <c r="Q4" s="17" t="s">
        <v>40</v>
      </c>
      <c r="R4" s="17" t="s">
        <v>40</v>
      </c>
      <c r="S4" s="17" t="s">
        <v>37</v>
      </c>
      <c r="T4" s="17" t="s">
        <v>35</v>
      </c>
      <c r="U4" s="17" t="s">
        <v>40</v>
      </c>
      <c r="V4" s="17" t="s">
        <v>35</v>
      </c>
      <c r="W4" s="17" t="s">
        <v>40</v>
      </c>
      <c r="X4" s="17" t="s">
        <v>35</v>
      </c>
      <c r="Y4" s="17" t="s">
        <v>35</v>
      </c>
      <c r="Z4" s="17" t="s">
        <v>35</v>
      </c>
      <c r="AA4" s="17" t="s">
        <v>35</v>
      </c>
      <c r="AB4" s="17" t="s">
        <v>35</v>
      </c>
      <c r="AC4" s="17" t="s">
        <v>35</v>
      </c>
      <c r="AD4" s="17" t="s">
        <v>40</v>
      </c>
      <c r="AE4" s="17" t="s">
        <v>40</v>
      </c>
      <c r="AF4" s="17" t="s">
        <v>40</v>
      </c>
      <c r="AG4" s="17" t="s">
        <v>35</v>
      </c>
      <c r="AH4" s="17" t="s">
        <v>35</v>
      </c>
      <c r="AI4" s="70" t="s">
        <v>35</v>
      </c>
      <c r="AJ4" s="70" t="s">
        <v>35</v>
      </c>
      <c r="AK4" s="70" t="s">
        <v>40</v>
      </c>
      <c r="AL4" s="70" t="s">
        <v>40</v>
      </c>
      <c r="AM4" s="17" t="s">
        <v>35</v>
      </c>
      <c r="AN4" s="17" t="s">
        <v>35</v>
      </c>
      <c r="AO4" s="22"/>
      <c r="AP4" s="22"/>
    </row>
    <row r="5" spans="1:42" x14ac:dyDescent="0.25">
      <c r="A5" s="16" t="s">
        <v>46</v>
      </c>
      <c r="B5" s="17" t="s">
        <v>40</v>
      </c>
      <c r="C5" s="17" t="s">
        <v>40</v>
      </c>
      <c r="D5" s="17" t="s">
        <v>40</v>
      </c>
      <c r="E5" s="17" t="s">
        <v>40</v>
      </c>
      <c r="F5" s="17" t="s">
        <v>40</v>
      </c>
      <c r="G5" s="17" t="s">
        <v>40</v>
      </c>
      <c r="H5" s="17" t="s">
        <v>40</v>
      </c>
      <c r="I5" s="17" t="s">
        <v>40</v>
      </c>
      <c r="J5" s="17" t="s">
        <v>40</v>
      </c>
      <c r="K5" s="17" t="s">
        <v>40</v>
      </c>
      <c r="L5" s="17" t="s">
        <v>40</v>
      </c>
      <c r="M5" s="17" t="s">
        <v>40</v>
      </c>
      <c r="N5" s="17" t="s">
        <v>40</v>
      </c>
      <c r="O5" s="17" t="s">
        <v>40</v>
      </c>
      <c r="P5" s="17" t="s">
        <v>35</v>
      </c>
      <c r="Q5" s="17" t="s">
        <v>40</v>
      </c>
      <c r="R5" s="17" t="s">
        <v>40</v>
      </c>
      <c r="S5" s="17" t="s">
        <v>40</v>
      </c>
      <c r="T5" s="17" t="s">
        <v>40</v>
      </c>
      <c r="U5" s="17" t="s">
        <v>40</v>
      </c>
      <c r="V5" s="17" t="s">
        <v>40</v>
      </c>
      <c r="W5" s="17" t="s">
        <v>40</v>
      </c>
      <c r="X5" s="17" t="s">
        <v>40</v>
      </c>
      <c r="Y5" s="17" t="s">
        <v>40</v>
      </c>
      <c r="Z5" s="17" t="s">
        <v>40</v>
      </c>
      <c r="AA5" s="17" t="s">
        <v>40</v>
      </c>
      <c r="AB5" s="17" t="s">
        <v>40</v>
      </c>
      <c r="AC5" s="17" t="s">
        <v>40</v>
      </c>
      <c r="AD5" s="17" t="s">
        <v>40</v>
      </c>
      <c r="AE5" s="17" t="s">
        <v>40</v>
      </c>
      <c r="AF5" s="17" t="s">
        <v>40</v>
      </c>
      <c r="AG5" s="17" t="s">
        <v>40</v>
      </c>
      <c r="AH5" s="17" t="s">
        <v>40</v>
      </c>
      <c r="AI5" s="70" t="s">
        <v>40</v>
      </c>
      <c r="AJ5" s="70" t="s">
        <v>40</v>
      </c>
      <c r="AK5" s="70" t="s">
        <v>40</v>
      </c>
      <c r="AL5" s="70" t="s">
        <v>40</v>
      </c>
      <c r="AM5" s="17" t="s">
        <v>35</v>
      </c>
      <c r="AN5" s="17"/>
      <c r="AO5" s="1"/>
      <c r="AP5" s="1"/>
    </row>
    <row r="6" spans="1:42" x14ac:dyDescent="0.25">
      <c r="A6" s="16" t="s">
        <v>50</v>
      </c>
      <c r="B6" s="17" t="s">
        <v>40</v>
      </c>
      <c r="C6" s="17" t="s">
        <v>40</v>
      </c>
      <c r="D6" s="17" t="s">
        <v>40</v>
      </c>
      <c r="E6" s="17" t="s">
        <v>40</v>
      </c>
      <c r="F6" s="17" t="s">
        <v>40</v>
      </c>
      <c r="G6" s="17" t="s">
        <v>40</v>
      </c>
      <c r="H6" s="17" t="s">
        <v>40</v>
      </c>
      <c r="I6" s="17" t="s">
        <v>40</v>
      </c>
      <c r="J6" s="17" t="s">
        <v>40</v>
      </c>
      <c r="K6" s="17" t="s">
        <v>40</v>
      </c>
      <c r="L6" s="17" t="s">
        <v>40</v>
      </c>
      <c r="M6" s="17" t="s">
        <v>40</v>
      </c>
      <c r="N6" s="17" t="s">
        <v>40</v>
      </c>
      <c r="O6" s="17" t="s">
        <v>40</v>
      </c>
      <c r="P6" s="17" t="s">
        <v>40</v>
      </c>
      <c r="Q6" s="17" t="s">
        <v>35</v>
      </c>
      <c r="R6" s="17" t="s">
        <v>40</v>
      </c>
      <c r="S6" s="17" t="s">
        <v>40</v>
      </c>
      <c r="T6" s="17" t="s">
        <v>40</v>
      </c>
      <c r="U6" s="17" t="s">
        <v>40</v>
      </c>
      <c r="V6" s="17" t="s">
        <v>40</v>
      </c>
      <c r="W6" s="17" t="s">
        <v>40</v>
      </c>
      <c r="X6" s="17" t="s">
        <v>40</v>
      </c>
      <c r="Y6" s="17" t="s">
        <v>40</v>
      </c>
      <c r="Z6" s="17" t="s">
        <v>40</v>
      </c>
      <c r="AA6" s="17" t="s">
        <v>40</v>
      </c>
      <c r="AB6" s="17" t="s">
        <v>40</v>
      </c>
      <c r="AC6" s="17" t="s">
        <v>40</v>
      </c>
      <c r="AD6" s="17" t="s">
        <v>40</v>
      </c>
      <c r="AE6" s="17" t="s">
        <v>40</v>
      </c>
      <c r="AF6" s="17" t="s">
        <v>40</v>
      </c>
      <c r="AG6" s="17" t="s">
        <v>40</v>
      </c>
      <c r="AH6" s="17" t="s">
        <v>40</v>
      </c>
      <c r="AI6" s="70" t="s">
        <v>40</v>
      </c>
      <c r="AJ6" s="70" t="s">
        <v>40</v>
      </c>
      <c r="AK6" s="70" t="s">
        <v>40</v>
      </c>
      <c r="AL6" s="70" t="s">
        <v>40</v>
      </c>
      <c r="AM6" s="17" t="s">
        <v>40</v>
      </c>
      <c r="AN6" s="17" t="s">
        <v>35</v>
      </c>
      <c r="AO6" s="1"/>
      <c r="AP6" s="1"/>
    </row>
    <row r="7" spans="1:42" x14ac:dyDescent="0.25">
      <c r="A7" s="16" t="s">
        <v>56</v>
      </c>
      <c r="B7" s="17" t="s">
        <v>40</v>
      </c>
      <c r="C7" s="17" t="s">
        <v>40</v>
      </c>
      <c r="D7" s="17" t="s">
        <v>35</v>
      </c>
      <c r="E7" s="17" t="s">
        <v>35</v>
      </c>
      <c r="F7" s="17" t="s">
        <v>40</v>
      </c>
      <c r="G7" s="17" t="s">
        <v>35</v>
      </c>
      <c r="H7" s="17" t="s">
        <v>35</v>
      </c>
      <c r="I7" s="17" t="s">
        <v>35</v>
      </c>
      <c r="J7" s="17" t="s">
        <v>40</v>
      </c>
      <c r="K7" s="17" t="s">
        <v>40</v>
      </c>
      <c r="L7" s="17" t="s">
        <v>35</v>
      </c>
      <c r="M7" s="17" t="s">
        <v>40</v>
      </c>
      <c r="N7" s="17" t="s">
        <v>40</v>
      </c>
      <c r="O7" s="17" t="s">
        <v>35</v>
      </c>
      <c r="P7" s="17" t="s">
        <v>35</v>
      </c>
      <c r="Q7" s="17" t="s">
        <v>40</v>
      </c>
      <c r="R7" s="17" t="s">
        <v>40</v>
      </c>
      <c r="S7" s="17" t="s">
        <v>40</v>
      </c>
      <c r="T7" s="17" t="s">
        <v>35</v>
      </c>
      <c r="U7" s="17" t="s">
        <v>40</v>
      </c>
      <c r="V7" s="17" t="s">
        <v>40</v>
      </c>
      <c r="W7" s="17" t="s">
        <v>40</v>
      </c>
      <c r="X7" s="17" t="s">
        <v>40</v>
      </c>
      <c r="Y7" s="17" t="s">
        <v>40</v>
      </c>
      <c r="Z7" s="17" t="s">
        <v>40</v>
      </c>
      <c r="AA7" s="17" t="s">
        <v>40</v>
      </c>
      <c r="AB7" s="17" t="s">
        <v>40</v>
      </c>
      <c r="AC7" s="17" t="s">
        <v>35</v>
      </c>
      <c r="AD7" s="17" t="s">
        <v>35</v>
      </c>
      <c r="AE7" s="17" t="s">
        <v>35</v>
      </c>
      <c r="AF7" s="17" t="s">
        <v>35</v>
      </c>
      <c r="AG7" s="17" t="s">
        <v>35</v>
      </c>
      <c r="AH7" s="17" t="s">
        <v>35</v>
      </c>
      <c r="AI7" s="70" t="s">
        <v>35</v>
      </c>
      <c r="AJ7" s="70" t="s">
        <v>35</v>
      </c>
      <c r="AK7" s="70" t="s">
        <v>40</v>
      </c>
      <c r="AL7" s="70" t="s">
        <v>35</v>
      </c>
      <c r="AM7" s="17" t="s">
        <v>35</v>
      </c>
      <c r="AN7" s="17" t="s">
        <v>35</v>
      </c>
      <c r="AO7" s="1"/>
      <c r="AP7" s="1"/>
    </row>
    <row r="8" spans="1:42" x14ac:dyDescent="0.25">
      <c r="A8" s="33" t="s">
        <v>63</v>
      </c>
      <c r="B8" s="17" t="s">
        <v>35</v>
      </c>
      <c r="C8" s="17" t="s">
        <v>40</v>
      </c>
      <c r="D8" s="17" t="s">
        <v>40</v>
      </c>
      <c r="E8" s="17" t="s">
        <v>40</v>
      </c>
      <c r="F8" s="17" t="s">
        <v>40</v>
      </c>
      <c r="G8" s="17" t="s">
        <v>40</v>
      </c>
      <c r="H8" s="17" t="s">
        <v>40</v>
      </c>
      <c r="I8" s="17" t="s">
        <v>40</v>
      </c>
      <c r="J8" s="17" t="s">
        <v>35</v>
      </c>
      <c r="K8" s="17" t="s">
        <v>40</v>
      </c>
      <c r="L8" s="17" t="s">
        <v>40</v>
      </c>
      <c r="M8" s="17" t="s">
        <v>40</v>
      </c>
      <c r="N8" s="17" t="s">
        <v>40</v>
      </c>
      <c r="O8" s="17" t="s">
        <v>35</v>
      </c>
      <c r="P8" s="17" t="s">
        <v>35</v>
      </c>
      <c r="Q8" s="17" t="s">
        <v>40</v>
      </c>
      <c r="R8" s="17" t="s">
        <v>40</v>
      </c>
      <c r="S8" s="17" t="s">
        <v>40</v>
      </c>
      <c r="T8" s="17" t="s">
        <v>35</v>
      </c>
      <c r="U8" s="17" t="s">
        <v>40</v>
      </c>
      <c r="V8" s="17" t="s">
        <v>35</v>
      </c>
      <c r="W8" s="17" t="s">
        <v>40</v>
      </c>
      <c r="X8" s="17" t="s">
        <v>40</v>
      </c>
      <c r="Y8" s="17" t="s">
        <v>40</v>
      </c>
      <c r="Z8" s="17" t="s">
        <v>40</v>
      </c>
      <c r="AA8" s="17" t="s">
        <v>35</v>
      </c>
      <c r="AB8" s="17" t="s">
        <v>40</v>
      </c>
      <c r="AC8" s="17" t="s">
        <v>40</v>
      </c>
      <c r="AD8" s="17" t="s">
        <v>40</v>
      </c>
      <c r="AE8" s="17" t="s">
        <v>40</v>
      </c>
      <c r="AF8" s="17" t="s">
        <v>40</v>
      </c>
      <c r="AG8" s="17" t="s">
        <v>40</v>
      </c>
      <c r="AH8" s="17" t="s">
        <v>40</v>
      </c>
      <c r="AI8" s="70" t="s">
        <v>35</v>
      </c>
      <c r="AJ8" s="70" t="s">
        <v>35</v>
      </c>
      <c r="AK8" s="70" t="s">
        <v>40</v>
      </c>
      <c r="AL8" s="70" t="s">
        <v>40</v>
      </c>
      <c r="AM8" s="17" t="s">
        <v>35</v>
      </c>
      <c r="AN8" s="17" t="s">
        <v>40</v>
      </c>
      <c r="AO8" s="1"/>
      <c r="AP8" s="1"/>
    </row>
    <row r="9" spans="1:42" x14ac:dyDescent="0.25">
      <c r="A9" s="33" t="s">
        <v>69</v>
      </c>
      <c r="B9" s="17" t="s">
        <v>40</v>
      </c>
      <c r="C9" s="17" t="s">
        <v>40</v>
      </c>
      <c r="D9" s="17" t="s">
        <v>40</v>
      </c>
      <c r="E9" s="17" t="s">
        <v>40</v>
      </c>
      <c r="F9" s="17" t="s">
        <v>40</v>
      </c>
      <c r="G9" s="17" t="s">
        <v>40</v>
      </c>
      <c r="H9" s="17" t="s">
        <v>40</v>
      </c>
      <c r="I9" s="17" t="s">
        <v>35</v>
      </c>
      <c r="J9" s="17" t="s">
        <v>40</v>
      </c>
      <c r="K9" s="17" t="s">
        <v>40</v>
      </c>
      <c r="L9" s="17" t="s">
        <v>40</v>
      </c>
      <c r="M9" s="17" t="s">
        <v>40</v>
      </c>
      <c r="N9" s="17" t="s">
        <v>40</v>
      </c>
      <c r="O9" s="17" t="s">
        <v>40</v>
      </c>
      <c r="P9" s="17" t="s">
        <v>40</v>
      </c>
      <c r="Q9" s="17" t="s">
        <v>40</v>
      </c>
      <c r="R9" s="17" t="s">
        <v>40</v>
      </c>
      <c r="S9" s="17" t="s">
        <v>40</v>
      </c>
      <c r="T9" s="17" t="s">
        <v>40</v>
      </c>
      <c r="U9" s="17" t="s">
        <v>40</v>
      </c>
      <c r="V9" s="17" t="s">
        <v>40</v>
      </c>
      <c r="W9" s="17" t="s">
        <v>40</v>
      </c>
      <c r="X9" s="17" t="s">
        <v>40</v>
      </c>
      <c r="Y9" s="17" t="s">
        <v>40</v>
      </c>
      <c r="Z9" s="17" t="s">
        <v>35</v>
      </c>
      <c r="AA9" s="17" t="s">
        <v>35</v>
      </c>
      <c r="AB9" s="17" t="s">
        <v>40</v>
      </c>
      <c r="AC9" s="17" t="s">
        <v>40</v>
      </c>
      <c r="AD9" s="17" t="s">
        <v>40</v>
      </c>
      <c r="AE9" s="17" t="s">
        <v>40</v>
      </c>
      <c r="AF9" s="17" t="s">
        <v>40</v>
      </c>
      <c r="AG9" s="17" t="s">
        <v>40</v>
      </c>
      <c r="AH9" s="17" t="s">
        <v>40</v>
      </c>
      <c r="AI9" s="70" t="s">
        <v>40</v>
      </c>
      <c r="AJ9" s="70" t="s">
        <v>40</v>
      </c>
      <c r="AK9" s="70" t="s">
        <v>40</v>
      </c>
      <c r="AL9" s="70" t="s">
        <v>40</v>
      </c>
      <c r="AM9" s="17" t="s">
        <v>40</v>
      </c>
      <c r="AN9" s="17" t="s">
        <v>40</v>
      </c>
      <c r="AO9" s="1"/>
      <c r="AP9" s="1"/>
    </row>
    <row r="10" spans="1:42" x14ac:dyDescent="0.25">
      <c r="A10" s="40" t="s">
        <v>70</v>
      </c>
      <c r="B10" s="17" t="s">
        <v>35</v>
      </c>
      <c r="C10" s="17" t="s">
        <v>35</v>
      </c>
      <c r="D10" s="17" t="s">
        <v>35</v>
      </c>
      <c r="E10" s="17" t="s">
        <v>40</v>
      </c>
      <c r="F10" s="17" t="s">
        <v>40</v>
      </c>
      <c r="G10" s="17" t="s">
        <v>40</v>
      </c>
      <c r="H10" s="17" t="s">
        <v>40</v>
      </c>
      <c r="I10" s="17" t="s">
        <v>40</v>
      </c>
      <c r="J10" s="17" t="s">
        <v>40</v>
      </c>
      <c r="K10" s="17" t="s">
        <v>40</v>
      </c>
      <c r="L10" s="17" t="s">
        <v>40</v>
      </c>
      <c r="M10" s="17" t="s">
        <v>40</v>
      </c>
      <c r="N10" s="17" t="s">
        <v>40</v>
      </c>
      <c r="O10" s="17" t="s">
        <v>40</v>
      </c>
      <c r="P10" s="17" t="s">
        <v>40</v>
      </c>
      <c r="Q10" s="17" t="s">
        <v>40</v>
      </c>
      <c r="R10" s="17" t="s">
        <v>40</v>
      </c>
      <c r="S10" s="17" t="s">
        <v>40</v>
      </c>
      <c r="T10" s="17" t="s">
        <v>40</v>
      </c>
      <c r="U10" s="17" t="s">
        <v>40</v>
      </c>
      <c r="V10" s="17" t="s">
        <v>40</v>
      </c>
      <c r="W10" s="17" t="s">
        <v>40</v>
      </c>
      <c r="X10" s="17" t="s">
        <v>40</v>
      </c>
      <c r="Y10" s="17" t="s">
        <v>40</v>
      </c>
      <c r="Z10" s="17" t="s">
        <v>40</v>
      </c>
      <c r="AA10" s="17" t="s">
        <v>35</v>
      </c>
      <c r="AB10" s="17" t="s">
        <v>40</v>
      </c>
      <c r="AC10" s="17" t="s">
        <v>40</v>
      </c>
      <c r="AD10" s="17" t="s">
        <v>40</v>
      </c>
      <c r="AE10" s="17" t="s">
        <v>40</v>
      </c>
      <c r="AF10" s="17" t="s">
        <v>40</v>
      </c>
      <c r="AG10" s="17" t="s">
        <v>40</v>
      </c>
      <c r="AH10" s="17" t="s">
        <v>40</v>
      </c>
      <c r="AI10" s="70" t="s">
        <v>40</v>
      </c>
      <c r="AJ10" s="70" t="s">
        <v>40</v>
      </c>
      <c r="AK10" s="70" t="s">
        <v>40</v>
      </c>
      <c r="AL10" s="70" t="s">
        <v>40</v>
      </c>
      <c r="AM10" s="17" t="s">
        <v>40</v>
      </c>
      <c r="AN10" s="17" t="s">
        <v>40</v>
      </c>
      <c r="AO10" s="1"/>
      <c r="AP10" s="1"/>
    </row>
    <row r="11" spans="1:42" x14ac:dyDescent="0.25">
      <c r="A11" s="40" t="s">
        <v>74</v>
      </c>
      <c r="B11" s="17" t="s">
        <v>40</v>
      </c>
      <c r="C11" s="17" t="s">
        <v>35</v>
      </c>
      <c r="D11" s="17" t="s">
        <v>35</v>
      </c>
      <c r="E11" s="17" t="s">
        <v>35</v>
      </c>
      <c r="F11" s="17" t="s">
        <v>35</v>
      </c>
      <c r="G11" s="17" t="s">
        <v>35</v>
      </c>
      <c r="H11" s="17" t="s">
        <v>40</v>
      </c>
      <c r="I11" s="17" t="s">
        <v>40</v>
      </c>
      <c r="J11" s="17" t="s">
        <v>40</v>
      </c>
      <c r="K11" s="17" t="s">
        <v>40</v>
      </c>
      <c r="L11" s="17" t="s">
        <v>35</v>
      </c>
      <c r="M11" s="17" t="s">
        <v>40</v>
      </c>
      <c r="N11" s="17" t="s">
        <v>35</v>
      </c>
      <c r="O11" s="17" t="s">
        <v>35</v>
      </c>
      <c r="P11" s="17" t="s">
        <v>40</v>
      </c>
      <c r="Q11" s="17" t="s">
        <v>40</v>
      </c>
      <c r="R11" s="17" t="s">
        <v>40</v>
      </c>
      <c r="S11" s="17" t="s">
        <v>35</v>
      </c>
      <c r="T11" s="17" t="s">
        <v>40</v>
      </c>
      <c r="U11" s="17" t="s">
        <v>35</v>
      </c>
      <c r="V11" s="17" t="s">
        <v>40</v>
      </c>
      <c r="W11" s="17" t="s">
        <v>40</v>
      </c>
      <c r="X11" s="17" t="s">
        <v>35</v>
      </c>
      <c r="Y11" s="17" t="s">
        <v>35</v>
      </c>
      <c r="Z11" s="17" t="s">
        <v>35</v>
      </c>
      <c r="AA11" s="17" t="s">
        <v>35</v>
      </c>
      <c r="AB11" s="17" t="s">
        <v>35</v>
      </c>
      <c r="AC11" s="17" t="s">
        <v>35</v>
      </c>
      <c r="AD11" s="17" t="s">
        <v>40</v>
      </c>
      <c r="AE11" s="17" t="s">
        <v>40</v>
      </c>
      <c r="AF11" s="17" t="s">
        <v>35</v>
      </c>
      <c r="AG11" s="17" t="s">
        <v>40</v>
      </c>
      <c r="AH11" s="17" t="s">
        <v>35</v>
      </c>
      <c r="AI11" s="70" t="s">
        <v>40</v>
      </c>
      <c r="AJ11" s="70" t="s">
        <v>40</v>
      </c>
      <c r="AK11" s="70" t="s">
        <v>40</v>
      </c>
      <c r="AL11" s="70" t="s">
        <v>40</v>
      </c>
      <c r="AM11" s="17" t="s">
        <v>40</v>
      </c>
      <c r="AN11" s="17" t="s">
        <v>40</v>
      </c>
      <c r="AO11" s="22"/>
      <c r="AP11" s="22"/>
    </row>
    <row r="12" spans="1:42" x14ac:dyDescent="0.25">
      <c r="A12" s="48" t="s">
        <v>78</v>
      </c>
      <c r="B12" s="17" t="s">
        <v>81</v>
      </c>
      <c r="C12" s="17" t="s">
        <v>82</v>
      </c>
      <c r="D12" s="17" t="s">
        <v>40</v>
      </c>
      <c r="E12" s="17" t="s">
        <v>40</v>
      </c>
      <c r="F12" s="17" t="s">
        <v>40</v>
      </c>
      <c r="G12" s="17" t="s">
        <v>40</v>
      </c>
      <c r="H12" s="17" t="s">
        <v>40</v>
      </c>
      <c r="I12" s="17" t="s">
        <v>40</v>
      </c>
      <c r="J12" s="17" t="s">
        <v>40</v>
      </c>
      <c r="K12" s="17" t="s">
        <v>40</v>
      </c>
      <c r="L12" s="17" t="s">
        <v>40</v>
      </c>
      <c r="M12" s="17" t="s">
        <v>40</v>
      </c>
      <c r="N12" s="17" t="s">
        <v>40</v>
      </c>
      <c r="O12" s="17" t="s">
        <v>40</v>
      </c>
      <c r="P12" s="17" t="s">
        <v>40</v>
      </c>
      <c r="Q12" s="17" t="s">
        <v>40</v>
      </c>
      <c r="R12" s="17" t="s">
        <v>40</v>
      </c>
      <c r="S12" s="17" t="s">
        <v>40</v>
      </c>
      <c r="T12" s="17" t="s">
        <v>40</v>
      </c>
      <c r="U12" s="17" t="s">
        <v>40</v>
      </c>
      <c r="V12" s="17" t="s">
        <v>40</v>
      </c>
      <c r="W12" s="17" t="s">
        <v>40</v>
      </c>
      <c r="X12" s="17" t="s">
        <v>40</v>
      </c>
      <c r="Y12" s="17" t="s">
        <v>40</v>
      </c>
      <c r="Z12" s="17" t="s">
        <v>40</v>
      </c>
      <c r="AA12" s="17" t="s">
        <v>40</v>
      </c>
      <c r="AB12" s="17" t="s">
        <v>40</v>
      </c>
      <c r="AC12" s="17" t="s">
        <v>40</v>
      </c>
      <c r="AD12" s="17" t="s">
        <v>40</v>
      </c>
      <c r="AE12" s="17" t="s">
        <v>40</v>
      </c>
      <c r="AF12" s="17" t="s">
        <v>40</v>
      </c>
      <c r="AG12" s="17" t="s">
        <v>40</v>
      </c>
      <c r="AH12" s="17" t="s">
        <v>40</v>
      </c>
      <c r="AI12" s="70" t="s">
        <v>40</v>
      </c>
      <c r="AJ12" s="70" t="s">
        <v>40</v>
      </c>
      <c r="AK12" s="70" t="s">
        <v>40</v>
      </c>
      <c r="AL12" s="70" t="s">
        <v>40</v>
      </c>
      <c r="AM12" s="17" t="s">
        <v>40</v>
      </c>
      <c r="AN12" s="17" t="s">
        <v>40</v>
      </c>
      <c r="AO12" s="1"/>
      <c r="AP12" s="1"/>
    </row>
    <row r="13" spans="1:42" x14ac:dyDescent="0.25">
      <c r="A13" s="51" t="s">
        <v>44</v>
      </c>
      <c r="B13" s="17" t="s">
        <v>40</v>
      </c>
      <c r="C13" s="17" t="s">
        <v>40</v>
      </c>
      <c r="D13" s="17" t="s">
        <v>40</v>
      </c>
      <c r="E13" s="17" t="s">
        <v>40</v>
      </c>
      <c r="F13" s="17" t="s">
        <v>40</v>
      </c>
      <c r="G13" s="17" t="s">
        <v>40</v>
      </c>
      <c r="H13" s="17" t="s">
        <v>83</v>
      </c>
      <c r="I13" s="17" t="s">
        <v>40</v>
      </c>
      <c r="J13" s="17" t="s">
        <v>40</v>
      </c>
      <c r="K13" s="17" t="s">
        <v>40</v>
      </c>
      <c r="L13" s="17" t="s">
        <v>40</v>
      </c>
      <c r="M13" s="17" t="s">
        <v>40</v>
      </c>
      <c r="N13" s="17" t="s">
        <v>40</v>
      </c>
      <c r="O13" s="17" t="s">
        <v>40</v>
      </c>
      <c r="P13" s="17" t="s">
        <v>40</v>
      </c>
      <c r="Q13" s="17" t="s">
        <v>40</v>
      </c>
      <c r="R13" s="17" t="s">
        <v>84</v>
      </c>
      <c r="S13" s="17" t="s">
        <v>40</v>
      </c>
      <c r="T13" s="17" t="s">
        <v>40</v>
      </c>
      <c r="U13" s="17" t="s">
        <v>40</v>
      </c>
      <c r="V13" s="17" t="s">
        <v>40</v>
      </c>
      <c r="W13" s="17" t="s">
        <v>40</v>
      </c>
      <c r="X13" s="17" t="s">
        <v>40</v>
      </c>
      <c r="Y13" s="17" t="s">
        <v>40</v>
      </c>
      <c r="Z13" s="17" t="s">
        <v>40</v>
      </c>
      <c r="AA13" s="17" t="s">
        <v>40</v>
      </c>
      <c r="AB13" s="17" t="s">
        <v>40</v>
      </c>
      <c r="AC13" s="17" t="s">
        <v>40</v>
      </c>
      <c r="AD13" s="17" t="s">
        <v>40</v>
      </c>
      <c r="AE13" s="17" t="s">
        <v>40</v>
      </c>
      <c r="AF13" s="17" t="s">
        <v>40</v>
      </c>
      <c r="AG13" s="17" t="s">
        <v>40</v>
      </c>
      <c r="AH13" s="17" t="s">
        <v>40</v>
      </c>
      <c r="AI13" s="70" t="s">
        <v>40</v>
      </c>
      <c r="AJ13" s="70" t="s">
        <v>40</v>
      </c>
      <c r="AK13" s="70" t="s">
        <v>40</v>
      </c>
      <c r="AL13" s="70" t="s">
        <v>40</v>
      </c>
      <c r="AM13" s="17" t="s">
        <v>40</v>
      </c>
      <c r="AN13" s="17" t="s">
        <v>40</v>
      </c>
    </row>
    <row r="14" spans="1:42" ht="15" customHeight="1" x14ac:dyDescent="0.25">
      <c r="AE14" s="68" t="s">
        <v>40</v>
      </c>
      <c r="AG14" s="68" t="s">
        <v>40</v>
      </c>
      <c r="AH14" s="68" t="s">
        <v>40</v>
      </c>
      <c r="AI14" s="71" t="s">
        <v>40</v>
      </c>
      <c r="AJ14" s="71" t="s">
        <v>40</v>
      </c>
      <c r="AK14" s="71" t="s">
        <v>109</v>
      </c>
      <c r="AL14" s="71" t="s">
        <v>109</v>
      </c>
    </row>
    <row r="15" spans="1:42" x14ac:dyDescent="0.25">
      <c r="B15" s="53" t="s">
        <v>85</v>
      </c>
      <c r="C15" s="53" t="s">
        <v>86</v>
      </c>
      <c r="D15" s="53"/>
      <c r="E15" s="53"/>
      <c r="F15" s="53"/>
      <c r="AK15" s="71" t="s">
        <v>40</v>
      </c>
    </row>
    <row r="16" spans="1:42" x14ac:dyDescent="0.25">
      <c r="B16" s="53" t="s">
        <v>87</v>
      </c>
      <c r="C16" s="53"/>
      <c r="D16" s="53"/>
      <c r="E16" s="53"/>
      <c r="F16" s="53"/>
    </row>
    <row r="18" spans="1:2" x14ac:dyDescent="0.25">
      <c r="A18" s="54" t="s">
        <v>34</v>
      </c>
      <c r="B18" s="1" t="str">
        <f>VLOOKUP(A18,$A$2:$AB$12,VLOOKUP($B$2,Datos!$A$1:$B$35,2,0),0)</f>
        <v>X</v>
      </c>
    </row>
    <row r="19" spans="1:2" x14ac:dyDescent="0.25">
      <c r="A19" s="54" t="s">
        <v>41</v>
      </c>
      <c r="B19" s="1" t="str">
        <f>VLOOKUP(A19,$A$2:$AB$12,VLOOKUP($B$2,Datos!$A$1:$B$35,2,0),0)</f>
        <v>X</v>
      </c>
    </row>
    <row r="20" spans="1:2" x14ac:dyDescent="0.25">
      <c r="A20" s="54" t="s">
        <v>46</v>
      </c>
      <c r="B20" s="1" t="str">
        <f>VLOOKUP(A20,$A$2:$AB$12,VLOOKUP($B$2,Datos!$A$1:$B$35,2,0),0)</f>
        <v xml:space="preserve"> </v>
      </c>
    </row>
    <row r="21" spans="1:2" ht="15.75" customHeight="1" x14ac:dyDescent="0.25">
      <c r="A21" s="54" t="s">
        <v>50</v>
      </c>
      <c r="B21" s="1" t="str">
        <f>VLOOKUP(A21,$A$2:$AB$12,VLOOKUP($B$2,Datos!$A$1:$B$35,2,0),0)</f>
        <v xml:space="preserve"> </v>
      </c>
    </row>
    <row r="22" spans="1:2" ht="15.75" customHeight="1" x14ac:dyDescent="0.25">
      <c r="A22" s="54" t="s">
        <v>56</v>
      </c>
    </row>
    <row r="23" spans="1:2" ht="15.75" customHeight="1" x14ac:dyDescent="0.25">
      <c r="A23" s="55" t="s">
        <v>63</v>
      </c>
      <c r="B23" s="1" t="str">
        <f>VLOOKUP(A23,$A$2:$AB$12,VLOOKUP($B$2,Datos!$A$1:$B$35,2,0),0)</f>
        <v>X</v>
      </c>
    </row>
    <row r="24" spans="1:2" ht="15.75" customHeight="1" x14ac:dyDescent="0.25">
      <c r="A24" s="55" t="s">
        <v>69</v>
      </c>
      <c r="B24" s="1" t="str">
        <f>VLOOKUP(A24,$A$2:$AB$12,VLOOKUP($B$2,Datos!$A$1:$B$35,2,0),0)</f>
        <v xml:space="preserve"> </v>
      </c>
    </row>
    <row r="25" spans="1:2" ht="15.75" customHeight="1" x14ac:dyDescent="0.25">
      <c r="A25" s="56" t="s">
        <v>70</v>
      </c>
      <c r="B25" s="1" t="str">
        <f>VLOOKUP(A25,$A$2:$AB$12,VLOOKUP($B$2,Datos!$A$1:$B$35,2,0),0)</f>
        <v>X</v>
      </c>
    </row>
    <row r="26" spans="1:2" ht="15.75" customHeight="1" x14ac:dyDescent="0.25">
      <c r="A26" s="55" t="s">
        <v>74</v>
      </c>
      <c r="B26" s="1" t="str">
        <f>VLOOKUP(A26,$A$2:$AB$12,VLOOKUP($B$2,Datos!$A$1:$B$35,2,0),0)</f>
        <v xml:space="preserve"> </v>
      </c>
    </row>
    <row r="27" spans="1:2" ht="15.75" customHeight="1" x14ac:dyDescent="0.25">
      <c r="A27" s="57" t="s">
        <v>78</v>
      </c>
      <c r="B27" s="1" t="str">
        <f>VLOOKUP(A27,$A$2:$AB$12,VLOOKUP($B$2,Datos!$A$1:$B$35,2,0),0)</f>
        <v>Transporte de Valores (Cobertura IRF)</v>
      </c>
    </row>
    <row r="28" spans="1:2" ht="15.75" customHeight="1" x14ac:dyDescent="0.25">
      <c r="A28" s="48" t="s">
        <v>92</v>
      </c>
    </row>
    <row r="29" spans="1:2" ht="15.75" customHeight="1" x14ac:dyDescent="0.2"/>
    <row r="30" spans="1:2" ht="15.75" customHeight="1" x14ac:dyDescent="0.2"/>
    <row r="31" spans="1:2" ht="15.75" customHeight="1" x14ac:dyDescent="0.2"/>
    <row r="32" spans="1: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00"/>
  <sheetViews>
    <sheetView showGridLines="0" workbookViewId="0"/>
  </sheetViews>
  <sheetFormatPr baseColWidth="10" defaultColWidth="12.625" defaultRowHeight="15" customHeight="1" x14ac:dyDescent="0.2"/>
  <cols>
    <col min="1" max="1" width="3.125" customWidth="1"/>
    <col min="2" max="2" width="11.75" customWidth="1"/>
    <col min="3" max="3" width="1.75" customWidth="1"/>
    <col min="4" max="4" width="45" customWidth="1"/>
    <col min="5" max="5" width="3" customWidth="1"/>
    <col min="6" max="6" width="12.625" customWidth="1"/>
    <col min="7" max="7" width="2.625" customWidth="1"/>
    <col min="8" max="8" width="40.5" customWidth="1"/>
    <col min="9" max="9" width="5.375" customWidth="1"/>
  </cols>
  <sheetData>
    <row r="1" spans="1:9" ht="31.5" x14ac:dyDescent="0.25">
      <c r="A1" s="5"/>
      <c r="B1" s="95" t="s">
        <v>0</v>
      </c>
      <c r="C1" s="73"/>
      <c r="D1" s="73"/>
      <c r="E1" s="73"/>
      <c r="F1" s="73"/>
      <c r="G1" s="73"/>
      <c r="H1" s="74"/>
      <c r="I1" s="5"/>
    </row>
    <row r="2" spans="1:9" ht="12" customHeight="1" x14ac:dyDescent="0.3">
      <c r="A2" s="5"/>
      <c r="B2" s="13"/>
      <c r="C2" s="13"/>
      <c r="D2" s="13"/>
      <c r="E2" s="13"/>
      <c r="F2" s="13"/>
      <c r="G2" s="5"/>
      <c r="H2" s="5"/>
      <c r="I2" s="5"/>
    </row>
    <row r="3" spans="1:9" x14ac:dyDescent="0.25">
      <c r="A3" s="5"/>
      <c r="B3" s="96" t="s">
        <v>27</v>
      </c>
      <c r="C3" s="5"/>
      <c r="D3" s="14" t="s">
        <v>31</v>
      </c>
      <c r="E3" s="5"/>
      <c r="F3" s="96" t="s">
        <v>32</v>
      </c>
      <c r="G3" s="5"/>
      <c r="H3" s="14" t="s">
        <v>33</v>
      </c>
      <c r="I3" s="5"/>
    </row>
    <row r="4" spans="1:9" ht="7.5" customHeight="1" x14ac:dyDescent="0.25">
      <c r="A4" s="5"/>
      <c r="B4" s="81"/>
      <c r="C4" s="5"/>
      <c r="D4" s="18"/>
      <c r="E4" s="5"/>
      <c r="F4" s="81"/>
      <c r="G4" s="5"/>
      <c r="H4" s="5"/>
      <c r="I4" s="5"/>
    </row>
    <row r="5" spans="1:9" x14ac:dyDescent="0.25">
      <c r="A5" s="5"/>
      <c r="B5" s="81"/>
      <c r="C5" s="5"/>
      <c r="D5" s="14" t="s">
        <v>38</v>
      </c>
      <c r="E5" s="5"/>
      <c r="F5" s="81"/>
      <c r="G5" s="5"/>
      <c r="H5" s="14" t="s">
        <v>39</v>
      </c>
      <c r="I5" s="5"/>
    </row>
    <row r="6" spans="1:9" ht="8.25" customHeight="1" x14ac:dyDescent="0.25">
      <c r="A6" s="5"/>
      <c r="B6" s="81"/>
      <c r="C6" s="5"/>
      <c r="D6" s="18"/>
      <c r="E6" s="5"/>
      <c r="F6" s="81"/>
      <c r="G6" s="5"/>
      <c r="H6" s="5"/>
      <c r="I6" s="5"/>
    </row>
    <row r="7" spans="1:9" x14ac:dyDescent="0.25">
      <c r="A7" s="5"/>
      <c r="B7" s="81"/>
      <c r="C7" s="5"/>
      <c r="D7" s="14" t="s">
        <v>43</v>
      </c>
      <c r="E7" s="5"/>
      <c r="F7" s="82"/>
      <c r="G7" s="5"/>
      <c r="H7" s="14" t="s">
        <v>45</v>
      </c>
      <c r="I7" s="5"/>
    </row>
    <row r="8" spans="1:9" ht="8.25" customHeight="1" x14ac:dyDescent="0.25">
      <c r="A8" s="5"/>
      <c r="B8" s="81"/>
      <c r="C8" s="5"/>
      <c r="D8" s="5"/>
      <c r="E8" s="5"/>
      <c r="F8" s="5"/>
      <c r="G8" s="5"/>
      <c r="H8" s="5"/>
      <c r="I8" s="5"/>
    </row>
    <row r="9" spans="1:9" x14ac:dyDescent="0.25">
      <c r="A9" s="5"/>
      <c r="B9" s="81"/>
      <c r="C9" s="5"/>
      <c r="D9" s="14" t="s">
        <v>47</v>
      </c>
      <c r="E9" s="5"/>
      <c r="F9" s="97" t="s">
        <v>48</v>
      </c>
      <c r="G9" s="5"/>
      <c r="H9" s="14" t="s">
        <v>49</v>
      </c>
      <c r="I9" s="5"/>
    </row>
    <row r="10" spans="1:9" ht="6" customHeight="1" x14ac:dyDescent="0.25">
      <c r="A10" s="5"/>
      <c r="B10" s="81"/>
      <c r="C10" s="5"/>
      <c r="D10" s="5"/>
      <c r="E10" s="5"/>
      <c r="F10" s="81"/>
      <c r="G10" s="5"/>
      <c r="H10" s="5"/>
      <c r="I10" s="5"/>
    </row>
    <row r="11" spans="1:9" x14ac:dyDescent="0.25">
      <c r="A11" s="5"/>
      <c r="B11" s="82"/>
      <c r="C11" s="5"/>
      <c r="D11" s="14" t="s">
        <v>51</v>
      </c>
      <c r="E11" s="5"/>
      <c r="F11" s="81"/>
      <c r="G11" s="5"/>
      <c r="H11" s="14" t="s">
        <v>52</v>
      </c>
      <c r="I11" s="5"/>
    </row>
    <row r="12" spans="1:9" ht="7.5" customHeight="1" x14ac:dyDescent="0.25">
      <c r="A12" s="5"/>
      <c r="B12" s="5"/>
      <c r="C12" s="5"/>
      <c r="D12" s="5"/>
      <c r="E12" s="5"/>
      <c r="F12" s="81"/>
      <c r="G12" s="5"/>
      <c r="H12" s="5"/>
      <c r="I12" s="5"/>
    </row>
    <row r="13" spans="1:9" x14ac:dyDescent="0.25">
      <c r="A13" s="5"/>
      <c r="B13" s="97" t="s">
        <v>53</v>
      </c>
      <c r="C13" s="5"/>
      <c r="D13" s="14" t="s">
        <v>54</v>
      </c>
      <c r="E13" s="5"/>
      <c r="F13" s="81"/>
      <c r="G13" s="5"/>
      <c r="H13" s="14" t="s">
        <v>55</v>
      </c>
      <c r="I13" s="5"/>
    </row>
    <row r="14" spans="1:9" ht="6.75" customHeight="1" x14ac:dyDescent="0.25">
      <c r="A14" s="5"/>
      <c r="B14" s="81"/>
      <c r="C14" s="5"/>
      <c r="D14" s="5"/>
      <c r="E14" s="5"/>
      <c r="F14" s="81"/>
      <c r="G14" s="5"/>
      <c r="H14" s="5"/>
      <c r="I14" s="5"/>
    </row>
    <row r="15" spans="1:9" x14ac:dyDescent="0.25">
      <c r="A15" s="5"/>
      <c r="B15" s="81"/>
      <c r="C15" s="5"/>
      <c r="D15" s="14" t="s">
        <v>57</v>
      </c>
      <c r="E15" s="5"/>
      <c r="F15" s="81"/>
      <c r="G15" s="5"/>
      <c r="H15" s="14" t="s">
        <v>58</v>
      </c>
      <c r="I15" s="5"/>
    </row>
    <row r="16" spans="1:9" ht="7.5" customHeight="1" x14ac:dyDescent="0.25">
      <c r="A16" s="5"/>
      <c r="B16" s="81"/>
      <c r="C16" s="5"/>
      <c r="D16" s="5"/>
      <c r="E16" s="5"/>
      <c r="F16" s="81"/>
      <c r="G16" s="5"/>
      <c r="H16" s="5"/>
      <c r="I16" s="5"/>
    </row>
    <row r="17" spans="1:9" x14ac:dyDescent="0.25">
      <c r="A17" s="5"/>
      <c r="B17" s="81"/>
      <c r="C17" s="5"/>
      <c r="D17" s="14" t="s">
        <v>60</v>
      </c>
      <c r="E17" s="5"/>
      <c r="F17" s="81"/>
      <c r="G17" s="5"/>
      <c r="H17" s="14" t="s">
        <v>61</v>
      </c>
      <c r="I17" s="5"/>
    </row>
    <row r="18" spans="1:9" ht="7.5" customHeight="1" x14ac:dyDescent="0.25">
      <c r="A18" s="5"/>
      <c r="B18" s="81"/>
      <c r="C18" s="5"/>
      <c r="D18" s="5"/>
      <c r="E18" s="5"/>
      <c r="F18" s="81"/>
      <c r="G18" s="5"/>
      <c r="H18" s="5"/>
      <c r="I18" s="5"/>
    </row>
    <row r="19" spans="1:9" x14ac:dyDescent="0.25">
      <c r="A19" s="5"/>
      <c r="B19" s="81"/>
      <c r="C19" s="5"/>
      <c r="D19" s="14" t="s">
        <v>62</v>
      </c>
      <c r="E19" s="5"/>
      <c r="F19" s="81"/>
      <c r="G19" s="5"/>
      <c r="H19" s="14" t="s">
        <v>64</v>
      </c>
      <c r="I19" s="5"/>
    </row>
    <row r="20" spans="1:9" ht="7.5" customHeight="1" x14ac:dyDescent="0.25">
      <c r="A20" s="5"/>
      <c r="B20" s="81"/>
      <c r="C20" s="5"/>
      <c r="D20" s="5"/>
      <c r="E20" s="5"/>
      <c r="F20" s="81"/>
      <c r="G20" s="5"/>
      <c r="H20" s="5"/>
      <c r="I20" s="5"/>
    </row>
    <row r="21" spans="1:9" ht="15.75" customHeight="1" x14ac:dyDescent="0.25">
      <c r="A21" s="5"/>
      <c r="B21" s="81"/>
      <c r="C21" s="5"/>
      <c r="D21" s="14" t="s">
        <v>65</v>
      </c>
      <c r="E21" s="5"/>
      <c r="F21" s="81"/>
      <c r="G21" s="5"/>
      <c r="H21" s="14" t="s">
        <v>66</v>
      </c>
      <c r="I21" s="5"/>
    </row>
    <row r="22" spans="1:9" ht="6.75" customHeight="1" x14ac:dyDescent="0.25">
      <c r="A22" s="5"/>
      <c r="B22" s="81"/>
      <c r="C22" s="5"/>
      <c r="D22" s="5"/>
      <c r="E22" s="5"/>
      <c r="F22" s="81"/>
      <c r="G22" s="5"/>
      <c r="H22" s="5"/>
      <c r="I22" s="5"/>
    </row>
    <row r="23" spans="1:9" ht="15.75" customHeight="1" x14ac:dyDescent="0.25">
      <c r="A23" s="5"/>
      <c r="B23" s="82"/>
      <c r="C23" s="5"/>
      <c r="D23" s="14" t="s">
        <v>67</v>
      </c>
      <c r="E23" s="5"/>
      <c r="F23" s="82"/>
      <c r="G23" s="5"/>
      <c r="H23" s="14" t="s">
        <v>68</v>
      </c>
      <c r="I23" s="5"/>
    </row>
    <row r="24" spans="1:9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ht="15.75" hidden="1" customHeight="1" x14ac:dyDescent="0.2"/>
    <row r="26" spans="1:9" ht="15.75" hidden="1" customHeight="1" x14ac:dyDescent="0.2"/>
    <row r="27" spans="1:9" ht="15.75" hidden="1" customHeight="1" x14ac:dyDescent="0.2"/>
    <row r="28" spans="1:9" ht="15.75" hidden="1" customHeight="1" x14ac:dyDescent="0.2"/>
    <row r="29" spans="1:9" ht="15.75" hidden="1" customHeight="1" x14ac:dyDescent="0.2"/>
    <row r="30" spans="1:9" ht="15.75" hidden="1" customHeight="1" x14ac:dyDescent="0.2"/>
    <row r="31" spans="1:9" ht="15.75" hidden="1" customHeight="1" x14ac:dyDescent="0.2"/>
    <row r="32" spans="1:9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B1:H1"/>
    <mergeCell ref="B3:B11"/>
    <mergeCell ref="F3:F7"/>
    <mergeCell ref="F9:F23"/>
    <mergeCell ref="B13:B23"/>
  </mergeCells>
  <conditionalFormatting sqref="B1 B3 D3 F3 H3 D5 H5 D7 H7 D9 F9 H9 D11 H11 B13 D13 H13 D15 H15 D17 H17 D19 H19 D21 H21 D23 H23">
    <cfRule type="containsBlanks" dxfId="0" priority="1">
      <formula>LEN(TRIM(B1))=0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showGridLines="0" workbookViewId="0">
      <pane ySplit="1" topLeftCell="A20" activePane="bottomLeft" state="frozen"/>
      <selection pane="bottomLeft" activeCell="B41" sqref="B41"/>
    </sheetView>
  </sheetViews>
  <sheetFormatPr baseColWidth="10" defaultColWidth="12.625" defaultRowHeight="15" customHeight="1" x14ac:dyDescent="0.2"/>
  <cols>
    <col min="1" max="1" width="43.25" customWidth="1"/>
    <col min="2" max="2" width="10.875" customWidth="1"/>
    <col min="3" max="3" width="9.375" customWidth="1"/>
    <col min="4" max="6" width="12.625" customWidth="1"/>
  </cols>
  <sheetData>
    <row r="1" spans="1:2" x14ac:dyDescent="0.25">
      <c r="A1" s="44" t="s">
        <v>1</v>
      </c>
      <c r="B1" s="44" t="s">
        <v>76</v>
      </c>
    </row>
    <row r="2" spans="1:2" x14ac:dyDescent="0.25">
      <c r="A2" s="45" t="s">
        <v>77</v>
      </c>
      <c r="B2" s="47">
        <v>6</v>
      </c>
    </row>
    <row r="3" spans="1:2" x14ac:dyDescent="0.25">
      <c r="A3" s="47" t="s">
        <v>10</v>
      </c>
      <c r="B3" s="47">
        <v>10</v>
      </c>
    </row>
    <row r="4" spans="1:2" x14ac:dyDescent="0.25">
      <c r="A4" s="47" t="s">
        <v>26</v>
      </c>
      <c r="B4" s="47">
        <v>26</v>
      </c>
    </row>
    <row r="5" spans="1:2" x14ac:dyDescent="0.25">
      <c r="A5" s="45" t="s">
        <v>12</v>
      </c>
      <c r="B5" s="47">
        <v>12</v>
      </c>
    </row>
    <row r="6" spans="1:2" x14ac:dyDescent="0.25">
      <c r="A6" s="47" t="s">
        <v>4</v>
      </c>
      <c r="B6" s="47">
        <v>4</v>
      </c>
    </row>
    <row r="7" spans="1:2" x14ac:dyDescent="0.25">
      <c r="A7" s="47" t="s">
        <v>5</v>
      </c>
      <c r="B7" s="47">
        <v>5</v>
      </c>
    </row>
    <row r="8" spans="1:2" x14ac:dyDescent="0.25">
      <c r="A8" s="47" t="s">
        <v>13</v>
      </c>
      <c r="B8" s="47">
        <v>13</v>
      </c>
    </row>
    <row r="9" spans="1:2" x14ac:dyDescent="0.25">
      <c r="A9" s="47" t="s">
        <v>17</v>
      </c>
      <c r="B9" s="47">
        <v>17</v>
      </c>
    </row>
    <row r="10" spans="1:2" x14ac:dyDescent="0.25">
      <c r="A10" s="47" t="s">
        <v>18</v>
      </c>
      <c r="B10" s="47">
        <v>18</v>
      </c>
    </row>
    <row r="11" spans="1:2" x14ac:dyDescent="0.25">
      <c r="A11" s="47" t="s">
        <v>25</v>
      </c>
      <c r="B11" s="47">
        <v>25</v>
      </c>
    </row>
    <row r="12" spans="1:2" x14ac:dyDescent="0.25">
      <c r="A12" s="47" t="s">
        <v>7</v>
      </c>
      <c r="B12" s="47">
        <v>7</v>
      </c>
    </row>
    <row r="13" spans="1:2" x14ac:dyDescent="0.25">
      <c r="A13" s="47" t="s">
        <v>3</v>
      </c>
      <c r="B13" s="47">
        <v>3</v>
      </c>
    </row>
    <row r="14" spans="1:2" x14ac:dyDescent="0.25">
      <c r="A14" s="47" t="s">
        <v>8</v>
      </c>
      <c r="B14" s="47">
        <v>8</v>
      </c>
    </row>
    <row r="15" spans="1:2" x14ac:dyDescent="0.25">
      <c r="A15" s="47" t="s">
        <v>21</v>
      </c>
      <c r="B15" s="47">
        <v>21</v>
      </c>
    </row>
    <row r="16" spans="1:2" x14ac:dyDescent="0.25">
      <c r="A16" s="47" t="s">
        <v>20</v>
      </c>
      <c r="B16" s="47">
        <v>20</v>
      </c>
    </row>
    <row r="17" spans="1:2" x14ac:dyDescent="0.25">
      <c r="A17" s="47" t="s">
        <v>14</v>
      </c>
      <c r="B17" s="47">
        <v>14</v>
      </c>
    </row>
    <row r="18" spans="1:2" x14ac:dyDescent="0.25">
      <c r="A18" s="47" t="s">
        <v>22</v>
      </c>
      <c r="B18" s="47">
        <v>22</v>
      </c>
    </row>
    <row r="19" spans="1:2" x14ac:dyDescent="0.25">
      <c r="A19" s="47" t="s">
        <v>24</v>
      </c>
      <c r="B19" s="47">
        <v>24</v>
      </c>
    </row>
    <row r="20" spans="1:2" x14ac:dyDescent="0.25">
      <c r="A20" s="47" t="s">
        <v>16</v>
      </c>
      <c r="B20" s="47">
        <v>16</v>
      </c>
    </row>
    <row r="21" spans="1:2" ht="15.75" customHeight="1" x14ac:dyDescent="0.25">
      <c r="A21" s="45" t="s">
        <v>9</v>
      </c>
      <c r="B21" s="47">
        <v>9</v>
      </c>
    </row>
    <row r="22" spans="1:2" ht="15.75" customHeight="1" x14ac:dyDescent="0.25">
      <c r="A22" s="45" t="s">
        <v>88</v>
      </c>
      <c r="B22" s="47">
        <v>15</v>
      </c>
    </row>
    <row r="23" spans="1:2" ht="15.75" customHeight="1" x14ac:dyDescent="0.25">
      <c r="A23" s="47" t="s">
        <v>29</v>
      </c>
      <c r="B23" s="47">
        <v>28</v>
      </c>
    </row>
    <row r="24" spans="1:2" ht="15.75" customHeight="1" x14ac:dyDescent="0.25">
      <c r="A24" s="47" t="s">
        <v>19</v>
      </c>
      <c r="B24" s="47">
        <v>19</v>
      </c>
    </row>
    <row r="25" spans="1:2" ht="15.75" customHeight="1" x14ac:dyDescent="0.25">
      <c r="A25" s="47" t="s">
        <v>28</v>
      </c>
      <c r="B25" s="47">
        <v>27</v>
      </c>
    </row>
    <row r="26" spans="1:2" ht="15.75" customHeight="1" x14ac:dyDescent="0.25">
      <c r="A26" s="47" t="s">
        <v>2</v>
      </c>
      <c r="B26" s="47">
        <v>2</v>
      </c>
    </row>
    <row r="27" spans="1:2" ht="15.75" customHeight="1" x14ac:dyDescent="0.25">
      <c r="A27" s="47" t="s">
        <v>23</v>
      </c>
      <c r="B27" s="47">
        <v>23</v>
      </c>
    </row>
    <row r="28" spans="1:2" ht="15.75" customHeight="1" x14ac:dyDescent="0.25">
      <c r="A28" s="47" t="s">
        <v>11</v>
      </c>
      <c r="B28" s="47">
        <v>11</v>
      </c>
    </row>
    <row r="29" spans="1:2" ht="15.75" customHeight="1" x14ac:dyDescent="0.25">
      <c r="A29" s="45" t="s">
        <v>30</v>
      </c>
      <c r="B29" s="45">
        <v>29</v>
      </c>
    </row>
    <row r="30" spans="1:2" ht="15.75" customHeight="1" x14ac:dyDescent="0.25">
      <c r="A30" s="45" t="s">
        <v>97</v>
      </c>
      <c r="B30" s="45">
        <v>30</v>
      </c>
    </row>
    <row r="31" spans="1:2" ht="15.75" customHeight="1" x14ac:dyDescent="0.25">
      <c r="A31" s="47" t="s">
        <v>99</v>
      </c>
      <c r="B31" s="47">
        <v>31</v>
      </c>
    </row>
    <row r="32" spans="1:2" ht="15.75" customHeight="1" x14ac:dyDescent="0.25">
      <c r="A32" s="47" t="s">
        <v>100</v>
      </c>
      <c r="B32" s="47">
        <v>32</v>
      </c>
    </row>
    <row r="33" spans="1:2" ht="15.75" customHeight="1" x14ac:dyDescent="0.25">
      <c r="A33" s="47" t="s">
        <v>103</v>
      </c>
      <c r="B33" s="47">
        <v>33</v>
      </c>
    </row>
    <row r="34" spans="1:2" ht="15.75" customHeight="1" x14ac:dyDescent="0.25">
      <c r="A34" s="47" t="s">
        <v>104</v>
      </c>
      <c r="B34" s="47">
        <v>34</v>
      </c>
    </row>
    <row r="35" spans="1:2" ht="15.75" customHeight="1" x14ac:dyDescent="0.25">
      <c r="A35" s="69" t="s">
        <v>105</v>
      </c>
      <c r="B35" s="47">
        <v>35</v>
      </c>
    </row>
    <row r="36" spans="1:2" ht="15.75" customHeight="1" x14ac:dyDescent="0.25">
      <c r="A36" s="69" t="s">
        <v>106</v>
      </c>
      <c r="B36" s="47">
        <v>36</v>
      </c>
    </row>
    <row r="37" spans="1:2" ht="15.75" customHeight="1" x14ac:dyDescent="0.25">
      <c r="A37" s="69" t="s">
        <v>107</v>
      </c>
      <c r="B37" s="47">
        <v>37</v>
      </c>
    </row>
    <row r="38" spans="1:2" ht="15.75" customHeight="1" x14ac:dyDescent="0.25">
      <c r="A38" s="69" t="s">
        <v>108</v>
      </c>
      <c r="B38" s="47">
        <v>38</v>
      </c>
    </row>
    <row r="39" spans="1:2" ht="15.75" customHeight="1" x14ac:dyDescent="0.25">
      <c r="A39" s="47" t="s">
        <v>110</v>
      </c>
      <c r="B39" s="47">
        <v>39</v>
      </c>
    </row>
    <row r="40" spans="1:2" ht="15.75" customHeight="1" x14ac:dyDescent="0.25">
      <c r="A40" s="47" t="s">
        <v>111</v>
      </c>
      <c r="B40" s="47">
        <v>40</v>
      </c>
    </row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Buscador</vt:lpstr>
      <vt:lpstr>Matriz Pólizas</vt:lpstr>
      <vt:lpstr>Póliza Cyber</vt:lpstr>
      <vt:lpstr>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INGRID VIVIANA CEBALLOS BERNAL</cp:lastModifiedBy>
  <dcterms:modified xsi:type="dcterms:W3CDTF">2024-04-22T16:51:49Z</dcterms:modified>
</cp:coreProperties>
</file>